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7" lowestEdited="7" rupBuild="17830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risheb\Desktop\college stuff\materials\project\"/>
    </mc:Choice>
  </mc:AlternateContent>
  <bookViews>
    <workbookView xWindow="240" yWindow="45" windowWidth="19995" windowHeight="9975"/>
  </bookViews>
  <sheets>
    <sheet name="Sheet1" sheetId="1" r:id="rId1"/>
    <sheet name="Sheet2" sheetId="2" r:id="rId2"/>
    <sheet name="Sheet3" sheetId="3" r:id="rId3"/>
  </sheets>
  <calcPr calcId="162913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G2450" i="1" l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80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K4" i="1"/>
  <c r="G3" i="1"/>
  <c r="G2" i="1"/>
  <c r="E4" i="1"/>
</calcChain>
</file>

<file path=xl/sharedStrings.xml><?xml version="1.0" encoding="utf-8"?>
<sst xmlns="http://purl.oclc.org/ooxml/spreadsheetml/main" count="10" uniqueCount="10">
  <si>
    <t>LoadValue</t>
  </si>
  <si>
    <t>Elongation</t>
  </si>
  <si>
    <t>Time</t>
  </si>
  <si>
    <t>length</t>
  </si>
  <si>
    <t>Diameter</t>
  </si>
  <si>
    <t>Area</t>
  </si>
  <si>
    <t>stress</t>
  </si>
  <si>
    <t>strain</t>
  </si>
  <si>
    <t>force</t>
  </si>
  <si>
    <t>youngs modulus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</si>
</sst>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start/>
      <end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7" Type="http://purl.oclc.org/ooxml/officeDocument/relationships/calcChain" Target="calcChain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charts/chart1.xml><?xml version="1.0" encoding="utf-8"?>
<c:chartSpace xmlns:c="http://purl.oclc.org/ooxml/drawingml/chart" xmlns:a="http://purl.oclc.org/ooxml/drawingml/main" xmlns:r="http://purl.oclc.org/ooxml/officeDocument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%">
              <a:solidFill>
                <a:schemeClr val="tx1">
                  <a:lumMod val="65%"/>
                  <a:lumOff val="35%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78937007874016"/>
          <c:y val="0.15782407407407409"/>
          <c:w val="0.85087729658792655"/>
          <c:h val="0.77736111111111106"/>
        </c:manualLayout>
      </c:layout>
      <c:scatterChart>
        <c:scatterStyle val="smoothMarker"/>
        <c:varyColors val="0"/>
        <c:ser>
          <c:idx val="0"/>
          <c:order val="0"/>
          <c:tx>
            <c:v>stress-strain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Sheet1!$F:$F</c:f>
              <c:strCache>
                <c:ptCount val="2450"/>
                <c:pt idx="0">
                  <c:v>strain</c:v>
                </c:pt>
                <c:pt idx="1">
                  <c:v>0</c:v>
                </c:pt>
                <c:pt idx="2">
                  <c:v>9.90099E-05</c:v>
                </c:pt>
                <c:pt idx="3">
                  <c:v>0.00019802</c:v>
                </c:pt>
                <c:pt idx="4">
                  <c:v>0.00029703</c:v>
                </c:pt>
                <c:pt idx="5">
                  <c:v>0.00039604</c:v>
                </c:pt>
                <c:pt idx="6">
                  <c:v>0.00049505</c:v>
                </c:pt>
                <c:pt idx="7">
                  <c:v>0.000594059</c:v>
                </c:pt>
                <c:pt idx="8">
                  <c:v>0.000693069</c:v>
                </c:pt>
                <c:pt idx="9">
                  <c:v>0.000792079</c:v>
                </c:pt>
                <c:pt idx="10">
                  <c:v>0.000792079</c:v>
                </c:pt>
                <c:pt idx="11">
                  <c:v>0.000891089</c:v>
                </c:pt>
                <c:pt idx="12">
                  <c:v>0.000990099</c:v>
                </c:pt>
                <c:pt idx="13">
                  <c:v>0.001089109</c:v>
                </c:pt>
                <c:pt idx="14">
                  <c:v>0.001188119</c:v>
                </c:pt>
                <c:pt idx="15">
                  <c:v>0.001287129</c:v>
                </c:pt>
                <c:pt idx="16">
                  <c:v>0.001386139</c:v>
                </c:pt>
                <c:pt idx="17">
                  <c:v>0.001485149</c:v>
                </c:pt>
                <c:pt idx="18">
                  <c:v>0.001485149</c:v>
                </c:pt>
                <c:pt idx="19">
                  <c:v>0.001584158</c:v>
                </c:pt>
                <c:pt idx="20">
                  <c:v>0.001683168</c:v>
                </c:pt>
                <c:pt idx="21">
                  <c:v>0.001782178</c:v>
                </c:pt>
                <c:pt idx="22">
                  <c:v>0.001881188</c:v>
                </c:pt>
                <c:pt idx="23">
                  <c:v>0.001881188</c:v>
                </c:pt>
                <c:pt idx="24">
                  <c:v>0.001980198</c:v>
                </c:pt>
                <c:pt idx="25">
                  <c:v>0.002079208</c:v>
                </c:pt>
                <c:pt idx="26">
                  <c:v>0.002178218</c:v>
                </c:pt>
                <c:pt idx="27">
                  <c:v>0.002277228</c:v>
                </c:pt>
                <c:pt idx="28">
                  <c:v>0.002376238</c:v>
                </c:pt>
                <c:pt idx="29">
                  <c:v>0.002475248</c:v>
                </c:pt>
                <c:pt idx="30">
                  <c:v>0.002574257</c:v>
                </c:pt>
                <c:pt idx="31">
                  <c:v>0.002673267</c:v>
                </c:pt>
                <c:pt idx="32">
                  <c:v>0.002673267</c:v>
                </c:pt>
                <c:pt idx="33">
                  <c:v>0.002772277</c:v>
                </c:pt>
                <c:pt idx="34">
                  <c:v>0.002871287</c:v>
                </c:pt>
                <c:pt idx="35">
                  <c:v>0.002970297</c:v>
                </c:pt>
                <c:pt idx="36">
                  <c:v>0.003069307</c:v>
                </c:pt>
                <c:pt idx="37">
                  <c:v>0.003168317</c:v>
                </c:pt>
                <c:pt idx="38">
                  <c:v>0.003267327</c:v>
                </c:pt>
                <c:pt idx="39">
                  <c:v>0.003366337</c:v>
                </c:pt>
                <c:pt idx="40">
                  <c:v>0.003465347</c:v>
                </c:pt>
                <c:pt idx="41">
                  <c:v>0.003564356</c:v>
                </c:pt>
                <c:pt idx="42">
                  <c:v>0.003663366</c:v>
                </c:pt>
                <c:pt idx="43">
                  <c:v>0.003762376</c:v>
                </c:pt>
                <c:pt idx="44">
                  <c:v>0.003861386</c:v>
                </c:pt>
                <c:pt idx="45">
                  <c:v>0.003960396</c:v>
                </c:pt>
                <c:pt idx="46">
                  <c:v>0.003960396</c:v>
                </c:pt>
                <c:pt idx="47">
                  <c:v>0.004059406</c:v>
                </c:pt>
                <c:pt idx="48">
                  <c:v>0.004158416</c:v>
                </c:pt>
                <c:pt idx="49">
                  <c:v>0.004257426</c:v>
                </c:pt>
                <c:pt idx="50">
                  <c:v>0.004356436</c:v>
                </c:pt>
                <c:pt idx="51">
                  <c:v>0.004356436</c:v>
                </c:pt>
                <c:pt idx="52">
                  <c:v>0.004455446</c:v>
                </c:pt>
                <c:pt idx="53">
                  <c:v>0.004554455</c:v>
                </c:pt>
                <c:pt idx="54">
                  <c:v>0.004653465</c:v>
                </c:pt>
                <c:pt idx="55">
                  <c:v>0.004752475</c:v>
                </c:pt>
                <c:pt idx="56">
                  <c:v>0.004752475</c:v>
                </c:pt>
                <c:pt idx="57">
                  <c:v>0.004851485</c:v>
                </c:pt>
                <c:pt idx="58">
                  <c:v>0.004950495</c:v>
                </c:pt>
                <c:pt idx="59">
                  <c:v>0.005049505</c:v>
                </c:pt>
                <c:pt idx="60">
                  <c:v>0.005148515</c:v>
                </c:pt>
                <c:pt idx="61">
                  <c:v>0.005247525</c:v>
                </c:pt>
                <c:pt idx="62">
                  <c:v>0.005346535</c:v>
                </c:pt>
                <c:pt idx="63">
                  <c:v>0.005445545</c:v>
                </c:pt>
                <c:pt idx="64">
                  <c:v>0.005544554</c:v>
                </c:pt>
                <c:pt idx="65">
                  <c:v>0.005643564</c:v>
                </c:pt>
                <c:pt idx="66">
                  <c:v>0.005643564</c:v>
                </c:pt>
                <c:pt idx="67">
                  <c:v>0.005742574</c:v>
                </c:pt>
                <c:pt idx="68">
                  <c:v>0.005940594</c:v>
                </c:pt>
                <c:pt idx="69">
                  <c:v>0.006039604</c:v>
                </c:pt>
                <c:pt idx="70">
                  <c:v>0.006138614</c:v>
                </c:pt>
                <c:pt idx="71">
                  <c:v>0.006237624</c:v>
                </c:pt>
                <c:pt idx="72">
                  <c:v>0.006237624</c:v>
                </c:pt>
                <c:pt idx="73">
                  <c:v>0.006336634</c:v>
                </c:pt>
                <c:pt idx="74">
                  <c:v>0.006435644</c:v>
                </c:pt>
                <c:pt idx="75">
                  <c:v>0.006534653</c:v>
                </c:pt>
                <c:pt idx="76">
                  <c:v>0.006633663</c:v>
                </c:pt>
                <c:pt idx="77">
                  <c:v>0.006732673</c:v>
                </c:pt>
                <c:pt idx="78">
                  <c:v>0.006831683</c:v>
                </c:pt>
                <c:pt idx="79">
                  <c:v>0.006930693</c:v>
                </c:pt>
                <c:pt idx="80">
                  <c:v>0.007029703</c:v>
                </c:pt>
                <c:pt idx="81">
                  <c:v>0.007128713</c:v>
                </c:pt>
                <c:pt idx="82">
                  <c:v>0.007227723</c:v>
                </c:pt>
                <c:pt idx="83">
                  <c:v>0.007326733</c:v>
                </c:pt>
                <c:pt idx="84">
                  <c:v>0.007326733</c:v>
                </c:pt>
                <c:pt idx="85">
                  <c:v>0.007425743</c:v>
                </c:pt>
                <c:pt idx="86">
                  <c:v>0.007524752</c:v>
                </c:pt>
                <c:pt idx="87">
                  <c:v>0.007623762</c:v>
                </c:pt>
                <c:pt idx="88">
                  <c:v>0.007722772</c:v>
                </c:pt>
                <c:pt idx="89">
                  <c:v>0.007821782</c:v>
                </c:pt>
                <c:pt idx="90">
                  <c:v>0.007920792</c:v>
                </c:pt>
                <c:pt idx="91">
                  <c:v>0.008019802</c:v>
                </c:pt>
                <c:pt idx="92">
                  <c:v>0.008118812</c:v>
                </c:pt>
                <c:pt idx="93">
                  <c:v>0.008217822</c:v>
                </c:pt>
                <c:pt idx="94">
                  <c:v>0.008316832</c:v>
                </c:pt>
                <c:pt idx="95">
                  <c:v>0.008415842</c:v>
                </c:pt>
                <c:pt idx="96">
                  <c:v>0.008514851</c:v>
                </c:pt>
                <c:pt idx="97">
                  <c:v>0.008613861</c:v>
                </c:pt>
                <c:pt idx="98">
                  <c:v>0.008712871</c:v>
                </c:pt>
                <c:pt idx="99">
                  <c:v>0.008811881</c:v>
                </c:pt>
                <c:pt idx="100">
                  <c:v>0.008910891</c:v>
                </c:pt>
                <c:pt idx="101">
                  <c:v>0.009009901</c:v>
                </c:pt>
                <c:pt idx="102">
                  <c:v>0.009108911</c:v>
                </c:pt>
                <c:pt idx="103">
                  <c:v>0.009108911</c:v>
                </c:pt>
                <c:pt idx="104">
                  <c:v>0.009207921</c:v>
                </c:pt>
                <c:pt idx="105">
                  <c:v>0.009306931</c:v>
                </c:pt>
                <c:pt idx="106">
                  <c:v>0.009405941</c:v>
                </c:pt>
                <c:pt idx="107">
                  <c:v>0.00950495</c:v>
                </c:pt>
                <c:pt idx="108">
                  <c:v>0.00960396</c:v>
                </c:pt>
                <c:pt idx="109">
                  <c:v>0.00970297</c:v>
                </c:pt>
                <c:pt idx="110">
                  <c:v>0.00980198</c:v>
                </c:pt>
                <c:pt idx="111">
                  <c:v>0.00990099</c:v>
                </c:pt>
                <c:pt idx="112">
                  <c:v>0.01</c:v>
                </c:pt>
                <c:pt idx="113">
                  <c:v>0.01009901</c:v>
                </c:pt>
                <c:pt idx="114">
                  <c:v>0.01019802</c:v>
                </c:pt>
                <c:pt idx="115">
                  <c:v>0.01029703</c:v>
                </c:pt>
                <c:pt idx="116">
                  <c:v>0.01039604</c:v>
                </c:pt>
                <c:pt idx="117">
                  <c:v>0.01049505</c:v>
                </c:pt>
                <c:pt idx="118">
                  <c:v>0.010594059</c:v>
                </c:pt>
                <c:pt idx="119">
                  <c:v>0.010693069</c:v>
                </c:pt>
                <c:pt idx="120">
                  <c:v>0.010792079</c:v>
                </c:pt>
                <c:pt idx="121">
                  <c:v>0.010891089</c:v>
                </c:pt>
                <c:pt idx="122">
                  <c:v>0.010990099</c:v>
                </c:pt>
                <c:pt idx="123">
                  <c:v>0.011089109</c:v>
                </c:pt>
                <c:pt idx="124">
                  <c:v>0.011188119</c:v>
                </c:pt>
                <c:pt idx="125">
                  <c:v>0.011287129</c:v>
                </c:pt>
                <c:pt idx="126">
                  <c:v>0.011386139</c:v>
                </c:pt>
                <c:pt idx="127">
                  <c:v>0.011485149</c:v>
                </c:pt>
                <c:pt idx="128">
                  <c:v>0.011584158</c:v>
                </c:pt>
                <c:pt idx="129">
                  <c:v>0.011584158</c:v>
                </c:pt>
                <c:pt idx="130">
                  <c:v>0.011683168</c:v>
                </c:pt>
                <c:pt idx="131">
                  <c:v>0.011782178</c:v>
                </c:pt>
                <c:pt idx="132">
                  <c:v>0.011881188</c:v>
                </c:pt>
                <c:pt idx="133">
                  <c:v>0.011980198</c:v>
                </c:pt>
                <c:pt idx="134">
                  <c:v>0.011980198</c:v>
                </c:pt>
                <c:pt idx="135">
                  <c:v>0.012079208</c:v>
                </c:pt>
                <c:pt idx="136">
                  <c:v>0.012178218</c:v>
                </c:pt>
                <c:pt idx="137">
                  <c:v>0.012277228</c:v>
                </c:pt>
                <c:pt idx="138">
                  <c:v>0.012376238</c:v>
                </c:pt>
                <c:pt idx="139">
                  <c:v>0.012475248</c:v>
                </c:pt>
                <c:pt idx="140">
                  <c:v>0.012574257</c:v>
                </c:pt>
                <c:pt idx="141">
                  <c:v>0.012673267</c:v>
                </c:pt>
                <c:pt idx="142">
                  <c:v>0.012772277</c:v>
                </c:pt>
                <c:pt idx="143">
                  <c:v>0.012871287</c:v>
                </c:pt>
                <c:pt idx="144">
                  <c:v>0.012970297</c:v>
                </c:pt>
                <c:pt idx="145">
                  <c:v>0.013069307</c:v>
                </c:pt>
                <c:pt idx="146">
                  <c:v>0.013168317</c:v>
                </c:pt>
                <c:pt idx="147">
                  <c:v>0.013267327</c:v>
                </c:pt>
                <c:pt idx="148">
                  <c:v>0.013366337</c:v>
                </c:pt>
                <c:pt idx="149">
                  <c:v>0.013465347</c:v>
                </c:pt>
                <c:pt idx="150">
                  <c:v>0.013564356</c:v>
                </c:pt>
                <c:pt idx="151">
                  <c:v>0.013663366</c:v>
                </c:pt>
                <c:pt idx="152">
                  <c:v>0.013762376</c:v>
                </c:pt>
                <c:pt idx="153">
                  <c:v>0.013861386</c:v>
                </c:pt>
                <c:pt idx="154">
                  <c:v>0.013960396</c:v>
                </c:pt>
                <c:pt idx="155">
                  <c:v>0.014059406</c:v>
                </c:pt>
                <c:pt idx="156">
                  <c:v>0.014158416</c:v>
                </c:pt>
                <c:pt idx="157">
                  <c:v>0.014257426</c:v>
                </c:pt>
                <c:pt idx="158">
                  <c:v>0.014356436</c:v>
                </c:pt>
                <c:pt idx="159">
                  <c:v>0.014455446</c:v>
                </c:pt>
                <c:pt idx="160">
                  <c:v>0.014554455</c:v>
                </c:pt>
                <c:pt idx="161">
                  <c:v>0.014653465</c:v>
                </c:pt>
                <c:pt idx="162">
                  <c:v>0.014752475</c:v>
                </c:pt>
                <c:pt idx="163">
                  <c:v>0.014851485</c:v>
                </c:pt>
                <c:pt idx="164">
                  <c:v>0.014950495</c:v>
                </c:pt>
                <c:pt idx="165">
                  <c:v>0.015049505</c:v>
                </c:pt>
                <c:pt idx="166">
                  <c:v>0.015148515</c:v>
                </c:pt>
                <c:pt idx="167">
                  <c:v>0.015247525</c:v>
                </c:pt>
                <c:pt idx="168">
                  <c:v>0.015346535</c:v>
                </c:pt>
                <c:pt idx="169">
                  <c:v>0.015445545</c:v>
                </c:pt>
                <c:pt idx="170">
                  <c:v>0.015544554</c:v>
                </c:pt>
                <c:pt idx="171">
                  <c:v>0.015643564</c:v>
                </c:pt>
                <c:pt idx="172">
                  <c:v>0.015643564</c:v>
                </c:pt>
                <c:pt idx="173">
                  <c:v>0.015742574</c:v>
                </c:pt>
                <c:pt idx="174">
                  <c:v>0.015841584</c:v>
                </c:pt>
                <c:pt idx="175">
                  <c:v>0.015940594</c:v>
                </c:pt>
                <c:pt idx="176">
                  <c:v>0.016039604</c:v>
                </c:pt>
                <c:pt idx="177">
                  <c:v>0.016138614</c:v>
                </c:pt>
                <c:pt idx="178">
                  <c:v>0.016237624</c:v>
                </c:pt>
                <c:pt idx="179">
                  <c:v>0.016336634</c:v>
                </c:pt>
                <c:pt idx="180">
                  <c:v>0.016435644</c:v>
                </c:pt>
                <c:pt idx="181">
                  <c:v>0.016534653</c:v>
                </c:pt>
                <c:pt idx="182">
                  <c:v>0.016633663</c:v>
                </c:pt>
                <c:pt idx="183">
                  <c:v>0.016732673</c:v>
                </c:pt>
                <c:pt idx="184">
                  <c:v>0.016831683</c:v>
                </c:pt>
                <c:pt idx="185">
                  <c:v>0.016930693</c:v>
                </c:pt>
                <c:pt idx="186">
                  <c:v>0.017029703</c:v>
                </c:pt>
                <c:pt idx="187">
                  <c:v>0.017128713</c:v>
                </c:pt>
                <c:pt idx="188">
                  <c:v>0.017227723</c:v>
                </c:pt>
                <c:pt idx="189">
                  <c:v>0.017227723</c:v>
                </c:pt>
                <c:pt idx="190">
                  <c:v>0.017326733</c:v>
                </c:pt>
                <c:pt idx="191">
                  <c:v>0.017425743</c:v>
                </c:pt>
                <c:pt idx="192">
                  <c:v>0.017524752</c:v>
                </c:pt>
                <c:pt idx="193">
                  <c:v>0.017623762</c:v>
                </c:pt>
                <c:pt idx="194">
                  <c:v>0.017722772</c:v>
                </c:pt>
                <c:pt idx="195">
                  <c:v>0.017821782</c:v>
                </c:pt>
                <c:pt idx="196">
                  <c:v>0.017821782</c:v>
                </c:pt>
                <c:pt idx="197">
                  <c:v>0.017920792</c:v>
                </c:pt>
                <c:pt idx="198">
                  <c:v>0.018019802</c:v>
                </c:pt>
                <c:pt idx="199">
                  <c:v>0.018118812</c:v>
                </c:pt>
                <c:pt idx="200">
                  <c:v>0.018217822</c:v>
                </c:pt>
                <c:pt idx="201">
                  <c:v>0.018316832</c:v>
                </c:pt>
                <c:pt idx="202">
                  <c:v>0.018415842</c:v>
                </c:pt>
                <c:pt idx="203">
                  <c:v>0.018514851</c:v>
                </c:pt>
                <c:pt idx="204">
                  <c:v>0.018514851</c:v>
                </c:pt>
                <c:pt idx="205">
                  <c:v>0.018613861</c:v>
                </c:pt>
                <c:pt idx="206">
                  <c:v>0.018712871</c:v>
                </c:pt>
                <c:pt idx="207">
                  <c:v>0.018811881</c:v>
                </c:pt>
                <c:pt idx="208">
                  <c:v>0.018910891</c:v>
                </c:pt>
                <c:pt idx="209">
                  <c:v>0.019009901</c:v>
                </c:pt>
                <c:pt idx="210">
                  <c:v>0.019108911</c:v>
                </c:pt>
                <c:pt idx="211">
                  <c:v>0.019207921</c:v>
                </c:pt>
                <c:pt idx="212">
                  <c:v>0.019306931</c:v>
                </c:pt>
                <c:pt idx="213">
                  <c:v>0.019405941</c:v>
                </c:pt>
                <c:pt idx="214">
                  <c:v>0.01950495</c:v>
                </c:pt>
                <c:pt idx="215">
                  <c:v>0.01960396</c:v>
                </c:pt>
                <c:pt idx="216">
                  <c:v>0.01970297</c:v>
                </c:pt>
                <c:pt idx="217">
                  <c:v>0.01980198</c:v>
                </c:pt>
                <c:pt idx="218">
                  <c:v>0.01990099</c:v>
                </c:pt>
                <c:pt idx="219">
                  <c:v>0.01990099</c:v>
                </c:pt>
                <c:pt idx="220">
                  <c:v>0.02</c:v>
                </c:pt>
                <c:pt idx="221">
                  <c:v>0.02009901</c:v>
                </c:pt>
                <c:pt idx="222">
                  <c:v>0.02019802</c:v>
                </c:pt>
                <c:pt idx="223">
                  <c:v>0.02029703</c:v>
                </c:pt>
                <c:pt idx="224">
                  <c:v>0.02039604</c:v>
                </c:pt>
                <c:pt idx="225">
                  <c:v>0.02049505</c:v>
                </c:pt>
                <c:pt idx="226">
                  <c:v>0.020594059</c:v>
                </c:pt>
                <c:pt idx="227">
                  <c:v>0.020693069</c:v>
                </c:pt>
                <c:pt idx="228">
                  <c:v>0.020792079</c:v>
                </c:pt>
                <c:pt idx="229">
                  <c:v>0.020792079</c:v>
                </c:pt>
                <c:pt idx="230">
                  <c:v>0.020891089</c:v>
                </c:pt>
                <c:pt idx="231">
                  <c:v>0.020990099</c:v>
                </c:pt>
                <c:pt idx="232">
                  <c:v>0.021089109</c:v>
                </c:pt>
                <c:pt idx="233">
                  <c:v>0.021188119</c:v>
                </c:pt>
                <c:pt idx="234">
                  <c:v>0.021287129</c:v>
                </c:pt>
                <c:pt idx="235">
                  <c:v>0.021386139</c:v>
                </c:pt>
                <c:pt idx="236">
                  <c:v>0.021485149</c:v>
                </c:pt>
                <c:pt idx="237">
                  <c:v>0.021584158</c:v>
                </c:pt>
                <c:pt idx="238">
                  <c:v>0.021683168</c:v>
                </c:pt>
                <c:pt idx="239">
                  <c:v>0.021782178</c:v>
                </c:pt>
                <c:pt idx="240">
                  <c:v>0.021881188</c:v>
                </c:pt>
                <c:pt idx="241">
                  <c:v>0.021980198</c:v>
                </c:pt>
                <c:pt idx="242">
                  <c:v>0.022079208</c:v>
                </c:pt>
                <c:pt idx="243">
                  <c:v>0.022178218</c:v>
                </c:pt>
                <c:pt idx="244">
                  <c:v>0.022277228</c:v>
                </c:pt>
                <c:pt idx="245">
                  <c:v>0.022376238</c:v>
                </c:pt>
                <c:pt idx="246">
                  <c:v>0.022475248</c:v>
                </c:pt>
                <c:pt idx="247">
                  <c:v>0.022574257</c:v>
                </c:pt>
                <c:pt idx="248">
                  <c:v>0.022673267</c:v>
                </c:pt>
                <c:pt idx="249">
                  <c:v>0.022772277</c:v>
                </c:pt>
                <c:pt idx="250">
                  <c:v>0.022871287</c:v>
                </c:pt>
                <c:pt idx="251">
                  <c:v>0.022970297</c:v>
                </c:pt>
                <c:pt idx="252">
                  <c:v>0.023069307</c:v>
                </c:pt>
                <c:pt idx="253">
                  <c:v>0.023168317</c:v>
                </c:pt>
                <c:pt idx="254">
                  <c:v>0.023267327</c:v>
                </c:pt>
                <c:pt idx="255">
                  <c:v>0.023366337</c:v>
                </c:pt>
                <c:pt idx="256">
                  <c:v>0.023465347</c:v>
                </c:pt>
                <c:pt idx="257">
                  <c:v>0.023564356</c:v>
                </c:pt>
                <c:pt idx="258">
                  <c:v>0.023663366</c:v>
                </c:pt>
                <c:pt idx="259">
                  <c:v>0.023762376</c:v>
                </c:pt>
                <c:pt idx="260">
                  <c:v>0.023861386</c:v>
                </c:pt>
                <c:pt idx="261">
                  <c:v>0.023960396</c:v>
                </c:pt>
                <c:pt idx="262">
                  <c:v>0.024059406</c:v>
                </c:pt>
                <c:pt idx="263">
                  <c:v>0.024158416</c:v>
                </c:pt>
                <c:pt idx="264">
                  <c:v>0.024158416</c:v>
                </c:pt>
                <c:pt idx="265">
                  <c:v>0.024257426</c:v>
                </c:pt>
                <c:pt idx="266">
                  <c:v>0.024356436</c:v>
                </c:pt>
                <c:pt idx="267">
                  <c:v>0.024455446</c:v>
                </c:pt>
                <c:pt idx="268">
                  <c:v>0.024554455</c:v>
                </c:pt>
                <c:pt idx="269">
                  <c:v>0.024653465</c:v>
                </c:pt>
                <c:pt idx="270">
                  <c:v>0.024752475</c:v>
                </c:pt>
                <c:pt idx="271">
                  <c:v>0.024851485</c:v>
                </c:pt>
                <c:pt idx="272">
                  <c:v>0.024950495</c:v>
                </c:pt>
                <c:pt idx="273">
                  <c:v>0.025049505</c:v>
                </c:pt>
                <c:pt idx="274">
                  <c:v>0.025148515</c:v>
                </c:pt>
                <c:pt idx="275">
                  <c:v>0.025247525</c:v>
                </c:pt>
                <c:pt idx="276">
                  <c:v>0.025346535</c:v>
                </c:pt>
                <c:pt idx="277">
                  <c:v>0.025445545</c:v>
                </c:pt>
                <c:pt idx="278">
                  <c:v>0.025544554</c:v>
                </c:pt>
                <c:pt idx="279">
                  <c:v>0.025643564</c:v>
                </c:pt>
                <c:pt idx="280">
                  <c:v>0.025742574</c:v>
                </c:pt>
                <c:pt idx="281">
                  <c:v>0.025841584</c:v>
                </c:pt>
                <c:pt idx="282">
                  <c:v>0.025940594</c:v>
                </c:pt>
                <c:pt idx="283">
                  <c:v>0.026039604</c:v>
                </c:pt>
                <c:pt idx="284">
                  <c:v>0.026138614</c:v>
                </c:pt>
                <c:pt idx="285">
                  <c:v>0.026237624</c:v>
                </c:pt>
                <c:pt idx="286">
                  <c:v>0.026336634</c:v>
                </c:pt>
                <c:pt idx="287">
                  <c:v>0.026435644</c:v>
                </c:pt>
                <c:pt idx="288">
                  <c:v>0.026534653</c:v>
                </c:pt>
                <c:pt idx="289">
                  <c:v>0.026633663</c:v>
                </c:pt>
                <c:pt idx="290">
                  <c:v>0.026633663</c:v>
                </c:pt>
                <c:pt idx="291">
                  <c:v>0.026732673</c:v>
                </c:pt>
                <c:pt idx="292">
                  <c:v>0.026831683</c:v>
                </c:pt>
                <c:pt idx="293">
                  <c:v>0.026930693</c:v>
                </c:pt>
                <c:pt idx="294">
                  <c:v>0.027029703</c:v>
                </c:pt>
                <c:pt idx="295">
                  <c:v>0.027128713</c:v>
                </c:pt>
                <c:pt idx="296">
                  <c:v>0.027227723</c:v>
                </c:pt>
                <c:pt idx="297">
                  <c:v>0.027326733</c:v>
                </c:pt>
                <c:pt idx="298">
                  <c:v>0.027425743</c:v>
                </c:pt>
                <c:pt idx="299">
                  <c:v>0.027524752</c:v>
                </c:pt>
                <c:pt idx="300">
                  <c:v>0.027623762</c:v>
                </c:pt>
                <c:pt idx="301">
                  <c:v>0.027722772</c:v>
                </c:pt>
                <c:pt idx="302">
                  <c:v>0.027821782</c:v>
                </c:pt>
                <c:pt idx="303">
                  <c:v>0.027920792</c:v>
                </c:pt>
                <c:pt idx="304">
                  <c:v>0.028019802</c:v>
                </c:pt>
                <c:pt idx="305">
                  <c:v>0.028118812</c:v>
                </c:pt>
                <c:pt idx="306">
                  <c:v>0.028217822</c:v>
                </c:pt>
                <c:pt idx="307">
                  <c:v>0.028316832</c:v>
                </c:pt>
                <c:pt idx="308">
                  <c:v>0.028415842</c:v>
                </c:pt>
                <c:pt idx="309">
                  <c:v>0.028514851</c:v>
                </c:pt>
                <c:pt idx="310">
                  <c:v>0.028613861</c:v>
                </c:pt>
                <c:pt idx="311">
                  <c:v>0.028712871</c:v>
                </c:pt>
                <c:pt idx="312">
                  <c:v>0.028811881</c:v>
                </c:pt>
                <c:pt idx="313">
                  <c:v>0.028910891</c:v>
                </c:pt>
                <c:pt idx="314">
                  <c:v>0.029009901</c:v>
                </c:pt>
                <c:pt idx="315">
                  <c:v>0.029009901</c:v>
                </c:pt>
                <c:pt idx="316">
                  <c:v>0.029108911</c:v>
                </c:pt>
                <c:pt idx="317">
                  <c:v>0.029207921</c:v>
                </c:pt>
                <c:pt idx="318">
                  <c:v>0.029306931</c:v>
                </c:pt>
                <c:pt idx="319">
                  <c:v>0.029405941</c:v>
                </c:pt>
                <c:pt idx="320">
                  <c:v>0.02950495</c:v>
                </c:pt>
                <c:pt idx="321">
                  <c:v>0.02960396</c:v>
                </c:pt>
                <c:pt idx="322">
                  <c:v>0.02970297</c:v>
                </c:pt>
                <c:pt idx="323">
                  <c:v>0.02980198</c:v>
                </c:pt>
                <c:pt idx="324">
                  <c:v>0.02990099</c:v>
                </c:pt>
                <c:pt idx="325">
                  <c:v>0.03</c:v>
                </c:pt>
                <c:pt idx="326">
                  <c:v>0.03009901</c:v>
                </c:pt>
                <c:pt idx="327">
                  <c:v>0.03019802</c:v>
                </c:pt>
                <c:pt idx="328">
                  <c:v>0.03029703</c:v>
                </c:pt>
                <c:pt idx="329">
                  <c:v>0.03039604</c:v>
                </c:pt>
                <c:pt idx="330">
                  <c:v>0.03049505</c:v>
                </c:pt>
                <c:pt idx="331">
                  <c:v>0.030594059</c:v>
                </c:pt>
                <c:pt idx="332">
                  <c:v>0.030693069</c:v>
                </c:pt>
                <c:pt idx="333">
                  <c:v>0.030792079</c:v>
                </c:pt>
                <c:pt idx="334">
                  <c:v>0.030891089</c:v>
                </c:pt>
                <c:pt idx="335">
                  <c:v>0.030990099</c:v>
                </c:pt>
                <c:pt idx="336">
                  <c:v>0.030990099</c:v>
                </c:pt>
                <c:pt idx="337">
                  <c:v>0.031089109</c:v>
                </c:pt>
                <c:pt idx="338">
                  <c:v>0.031188119</c:v>
                </c:pt>
                <c:pt idx="339">
                  <c:v>0.031287129</c:v>
                </c:pt>
                <c:pt idx="340">
                  <c:v>0.031386139</c:v>
                </c:pt>
                <c:pt idx="341">
                  <c:v>0.031485149</c:v>
                </c:pt>
                <c:pt idx="342">
                  <c:v>0.031584158</c:v>
                </c:pt>
                <c:pt idx="343">
                  <c:v>0.031683168</c:v>
                </c:pt>
                <c:pt idx="344">
                  <c:v>0.031782178</c:v>
                </c:pt>
                <c:pt idx="345">
                  <c:v>0.031881188</c:v>
                </c:pt>
                <c:pt idx="346">
                  <c:v>0.031980198</c:v>
                </c:pt>
                <c:pt idx="347">
                  <c:v>0.032079208</c:v>
                </c:pt>
                <c:pt idx="348">
                  <c:v>0.032178218</c:v>
                </c:pt>
                <c:pt idx="349">
                  <c:v>0.032277228</c:v>
                </c:pt>
                <c:pt idx="350">
                  <c:v>0.032376238</c:v>
                </c:pt>
                <c:pt idx="351">
                  <c:v>0.032475248</c:v>
                </c:pt>
                <c:pt idx="352">
                  <c:v>0.032574257</c:v>
                </c:pt>
                <c:pt idx="353">
                  <c:v>0.032673267</c:v>
                </c:pt>
                <c:pt idx="354">
                  <c:v>0.032772277</c:v>
                </c:pt>
                <c:pt idx="355">
                  <c:v>0.032871287</c:v>
                </c:pt>
                <c:pt idx="356">
                  <c:v>0.032970297</c:v>
                </c:pt>
                <c:pt idx="357">
                  <c:v>0.033069307</c:v>
                </c:pt>
                <c:pt idx="358">
                  <c:v>0.033168317</c:v>
                </c:pt>
                <c:pt idx="359">
                  <c:v>0.033267327</c:v>
                </c:pt>
                <c:pt idx="360">
                  <c:v>0.033366337</c:v>
                </c:pt>
                <c:pt idx="361">
                  <c:v>0.033465347</c:v>
                </c:pt>
                <c:pt idx="362">
                  <c:v>0.033564356</c:v>
                </c:pt>
                <c:pt idx="363">
                  <c:v>0.033663366</c:v>
                </c:pt>
                <c:pt idx="364">
                  <c:v>0.033762376</c:v>
                </c:pt>
                <c:pt idx="365">
                  <c:v>0.033861386</c:v>
                </c:pt>
                <c:pt idx="366">
                  <c:v>0.033960396</c:v>
                </c:pt>
                <c:pt idx="367">
                  <c:v>0.034059406</c:v>
                </c:pt>
                <c:pt idx="368">
                  <c:v>0.034158416</c:v>
                </c:pt>
                <c:pt idx="369">
                  <c:v>0.034257426</c:v>
                </c:pt>
                <c:pt idx="370">
                  <c:v>0.034356436</c:v>
                </c:pt>
                <c:pt idx="371">
                  <c:v>0.034455446</c:v>
                </c:pt>
                <c:pt idx="372">
                  <c:v>0.034554455</c:v>
                </c:pt>
                <c:pt idx="373">
                  <c:v>0.034653465</c:v>
                </c:pt>
                <c:pt idx="374">
                  <c:v>0.034752475</c:v>
                </c:pt>
                <c:pt idx="375">
                  <c:v>0.034851485</c:v>
                </c:pt>
                <c:pt idx="376">
                  <c:v>0.034950495</c:v>
                </c:pt>
                <c:pt idx="377">
                  <c:v>0.035049505</c:v>
                </c:pt>
                <c:pt idx="378">
                  <c:v>0.035148515</c:v>
                </c:pt>
                <c:pt idx="379">
                  <c:v>0.035247525</c:v>
                </c:pt>
                <c:pt idx="380">
                  <c:v>0.035346535</c:v>
                </c:pt>
                <c:pt idx="381">
                  <c:v>0.035445545</c:v>
                </c:pt>
                <c:pt idx="382">
                  <c:v>0.035544554</c:v>
                </c:pt>
                <c:pt idx="383">
                  <c:v>0.035643564</c:v>
                </c:pt>
                <c:pt idx="384">
                  <c:v>0.035742574</c:v>
                </c:pt>
                <c:pt idx="385">
                  <c:v>0.035841584</c:v>
                </c:pt>
                <c:pt idx="386">
                  <c:v>0.035940594</c:v>
                </c:pt>
                <c:pt idx="387">
                  <c:v>0.036039604</c:v>
                </c:pt>
                <c:pt idx="388">
                  <c:v>0.036138614</c:v>
                </c:pt>
                <c:pt idx="389">
                  <c:v>0.036237624</c:v>
                </c:pt>
                <c:pt idx="390">
                  <c:v>0.036336634</c:v>
                </c:pt>
                <c:pt idx="391">
                  <c:v>0.036435644</c:v>
                </c:pt>
                <c:pt idx="392">
                  <c:v>0.036534653</c:v>
                </c:pt>
                <c:pt idx="393">
                  <c:v>0.036633663</c:v>
                </c:pt>
                <c:pt idx="394">
                  <c:v>0.036732673</c:v>
                </c:pt>
                <c:pt idx="395">
                  <c:v>0.036831683</c:v>
                </c:pt>
                <c:pt idx="396">
                  <c:v>0.036930693</c:v>
                </c:pt>
                <c:pt idx="397">
                  <c:v>0.037029703</c:v>
                </c:pt>
                <c:pt idx="398">
                  <c:v>0.037128713</c:v>
                </c:pt>
                <c:pt idx="399">
                  <c:v>0.037227723</c:v>
                </c:pt>
                <c:pt idx="400">
                  <c:v>0.037326733</c:v>
                </c:pt>
                <c:pt idx="401">
                  <c:v>0.037326733</c:v>
                </c:pt>
                <c:pt idx="402">
                  <c:v>0.037425743</c:v>
                </c:pt>
                <c:pt idx="403">
                  <c:v>0.037524752</c:v>
                </c:pt>
                <c:pt idx="404">
                  <c:v>0.037623762</c:v>
                </c:pt>
                <c:pt idx="405">
                  <c:v>0.037722772</c:v>
                </c:pt>
                <c:pt idx="406">
                  <c:v>0.037821782</c:v>
                </c:pt>
                <c:pt idx="407">
                  <c:v>0.037920792</c:v>
                </c:pt>
                <c:pt idx="408">
                  <c:v>0.038019802</c:v>
                </c:pt>
                <c:pt idx="409">
                  <c:v>0.038118812</c:v>
                </c:pt>
                <c:pt idx="410">
                  <c:v>0.038217822</c:v>
                </c:pt>
                <c:pt idx="411">
                  <c:v>0.038316832</c:v>
                </c:pt>
                <c:pt idx="412">
                  <c:v>0.038415842</c:v>
                </c:pt>
                <c:pt idx="413">
                  <c:v>0.038415842</c:v>
                </c:pt>
                <c:pt idx="414">
                  <c:v>0.038514851</c:v>
                </c:pt>
                <c:pt idx="415">
                  <c:v>0.038613861</c:v>
                </c:pt>
                <c:pt idx="416">
                  <c:v>0.038712871</c:v>
                </c:pt>
                <c:pt idx="417">
                  <c:v>0.038811881</c:v>
                </c:pt>
                <c:pt idx="418">
                  <c:v>0.038910891</c:v>
                </c:pt>
                <c:pt idx="419">
                  <c:v>0.039009901</c:v>
                </c:pt>
                <c:pt idx="420">
                  <c:v>0.039009901</c:v>
                </c:pt>
                <c:pt idx="421">
                  <c:v>0.039108911</c:v>
                </c:pt>
                <c:pt idx="422">
                  <c:v>0.039207921</c:v>
                </c:pt>
                <c:pt idx="423">
                  <c:v>0.039306931</c:v>
                </c:pt>
                <c:pt idx="424">
                  <c:v>0.039405941</c:v>
                </c:pt>
                <c:pt idx="425">
                  <c:v>0.03950495</c:v>
                </c:pt>
                <c:pt idx="426">
                  <c:v>0.03950495</c:v>
                </c:pt>
                <c:pt idx="427">
                  <c:v>0.03960396</c:v>
                </c:pt>
                <c:pt idx="428">
                  <c:v>0.03970297</c:v>
                </c:pt>
                <c:pt idx="429">
                  <c:v>0.03980198</c:v>
                </c:pt>
                <c:pt idx="430">
                  <c:v>0.03990099</c:v>
                </c:pt>
                <c:pt idx="431">
                  <c:v>0.04</c:v>
                </c:pt>
                <c:pt idx="432">
                  <c:v>0.04009901</c:v>
                </c:pt>
                <c:pt idx="433">
                  <c:v>0.04009901</c:v>
                </c:pt>
                <c:pt idx="434">
                  <c:v>0.04019802</c:v>
                </c:pt>
                <c:pt idx="435">
                  <c:v>0.04029703</c:v>
                </c:pt>
                <c:pt idx="436">
                  <c:v>0.04039604</c:v>
                </c:pt>
                <c:pt idx="437">
                  <c:v>0.04049505</c:v>
                </c:pt>
                <c:pt idx="438">
                  <c:v>0.040594059</c:v>
                </c:pt>
                <c:pt idx="439">
                  <c:v>0.040693069</c:v>
                </c:pt>
                <c:pt idx="440">
                  <c:v>0.040792079</c:v>
                </c:pt>
                <c:pt idx="441">
                  <c:v>0.040891089</c:v>
                </c:pt>
                <c:pt idx="442">
                  <c:v>0.040990099</c:v>
                </c:pt>
                <c:pt idx="443">
                  <c:v>0.041089109</c:v>
                </c:pt>
                <c:pt idx="444">
                  <c:v>0.041188119</c:v>
                </c:pt>
                <c:pt idx="445">
                  <c:v>0.041188119</c:v>
                </c:pt>
                <c:pt idx="446">
                  <c:v>0.041287129</c:v>
                </c:pt>
                <c:pt idx="447">
                  <c:v>0.041386139</c:v>
                </c:pt>
                <c:pt idx="448">
                  <c:v>0.041485149</c:v>
                </c:pt>
                <c:pt idx="449">
                  <c:v>0.041584158</c:v>
                </c:pt>
                <c:pt idx="450">
                  <c:v>0.041683168</c:v>
                </c:pt>
                <c:pt idx="451">
                  <c:v>0.041782178</c:v>
                </c:pt>
                <c:pt idx="452">
                  <c:v>0.041881188</c:v>
                </c:pt>
                <c:pt idx="453">
                  <c:v>0.041980198</c:v>
                </c:pt>
                <c:pt idx="454">
                  <c:v>0.042079208</c:v>
                </c:pt>
                <c:pt idx="455">
                  <c:v>0.042178218</c:v>
                </c:pt>
                <c:pt idx="456">
                  <c:v>0.042277228</c:v>
                </c:pt>
                <c:pt idx="457">
                  <c:v>0.042376238</c:v>
                </c:pt>
                <c:pt idx="458">
                  <c:v>0.042475248</c:v>
                </c:pt>
                <c:pt idx="459">
                  <c:v>0.042574257</c:v>
                </c:pt>
                <c:pt idx="460">
                  <c:v>0.042673267</c:v>
                </c:pt>
                <c:pt idx="461">
                  <c:v>0.042772277</c:v>
                </c:pt>
                <c:pt idx="462">
                  <c:v>0.042871287</c:v>
                </c:pt>
                <c:pt idx="463">
                  <c:v>0.042970297</c:v>
                </c:pt>
                <c:pt idx="464">
                  <c:v>0.043069307</c:v>
                </c:pt>
                <c:pt idx="465">
                  <c:v>0.043168317</c:v>
                </c:pt>
                <c:pt idx="466">
                  <c:v>0.043267327</c:v>
                </c:pt>
                <c:pt idx="467">
                  <c:v>0.043366337</c:v>
                </c:pt>
                <c:pt idx="468">
                  <c:v>0.043366337</c:v>
                </c:pt>
                <c:pt idx="469">
                  <c:v>0.043465347</c:v>
                </c:pt>
                <c:pt idx="470">
                  <c:v>0.043564356</c:v>
                </c:pt>
                <c:pt idx="471">
                  <c:v>0.043663366</c:v>
                </c:pt>
                <c:pt idx="472">
                  <c:v>0.043762376</c:v>
                </c:pt>
                <c:pt idx="473">
                  <c:v>0.043861386</c:v>
                </c:pt>
                <c:pt idx="474">
                  <c:v>0.043960396</c:v>
                </c:pt>
                <c:pt idx="475">
                  <c:v>0.044059406</c:v>
                </c:pt>
                <c:pt idx="476">
                  <c:v>0.044158416</c:v>
                </c:pt>
                <c:pt idx="477">
                  <c:v>0.044257426</c:v>
                </c:pt>
                <c:pt idx="478">
                  <c:v>0.044356436</c:v>
                </c:pt>
                <c:pt idx="479">
                  <c:v>0.044455446</c:v>
                </c:pt>
                <c:pt idx="480">
                  <c:v>0.044455446</c:v>
                </c:pt>
                <c:pt idx="481">
                  <c:v>0.044554455</c:v>
                </c:pt>
                <c:pt idx="482">
                  <c:v>0.044653465</c:v>
                </c:pt>
                <c:pt idx="483">
                  <c:v>0.044752475</c:v>
                </c:pt>
                <c:pt idx="484">
                  <c:v>0.044851485</c:v>
                </c:pt>
                <c:pt idx="485">
                  <c:v>0.044950495</c:v>
                </c:pt>
                <c:pt idx="486">
                  <c:v>0.045049505</c:v>
                </c:pt>
                <c:pt idx="487">
                  <c:v>0.045148515</c:v>
                </c:pt>
                <c:pt idx="488">
                  <c:v>0.045247525</c:v>
                </c:pt>
                <c:pt idx="489">
                  <c:v>0.045346535</c:v>
                </c:pt>
                <c:pt idx="490">
                  <c:v>0.045445545</c:v>
                </c:pt>
                <c:pt idx="491">
                  <c:v>0.045544554</c:v>
                </c:pt>
                <c:pt idx="492">
                  <c:v>0.045643564</c:v>
                </c:pt>
                <c:pt idx="493">
                  <c:v>0.045742574</c:v>
                </c:pt>
                <c:pt idx="494">
                  <c:v>0.045841584</c:v>
                </c:pt>
                <c:pt idx="495">
                  <c:v>0.045940594</c:v>
                </c:pt>
                <c:pt idx="496">
                  <c:v>0.045940594</c:v>
                </c:pt>
                <c:pt idx="497">
                  <c:v>0.046039604</c:v>
                </c:pt>
                <c:pt idx="498">
                  <c:v>0.046138614</c:v>
                </c:pt>
                <c:pt idx="499">
                  <c:v>0.046237624</c:v>
                </c:pt>
                <c:pt idx="500">
                  <c:v>0.046336634</c:v>
                </c:pt>
                <c:pt idx="501">
                  <c:v>0.046435644</c:v>
                </c:pt>
                <c:pt idx="502">
                  <c:v>0.046534653</c:v>
                </c:pt>
                <c:pt idx="503">
                  <c:v>0.046633663</c:v>
                </c:pt>
                <c:pt idx="504">
                  <c:v>0.046732673</c:v>
                </c:pt>
                <c:pt idx="505">
                  <c:v>0.046831683</c:v>
                </c:pt>
                <c:pt idx="506">
                  <c:v>0.046930693</c:v>
                </c:pt>
                <c:pt idx="507">
                  <c:v>0.047029703</c:v>
                </c:pt>
                <c:pt idx="508">
                  <c:v>0.047128713</c:v>
                </c:pt>
                <c:pt idx="509">
                  <c:v>0.047227723</c:v>
                </c:pt>
                <c:pt idx="510">
                  <c:v>0.047326733</c:v>
                </c:pt>
                <c:pt idx="511">
                  <c:v>0.047425743</c:v>
                </c:pt>
                <c:pt idx="512">
                  <c:v>0.047524752</c:v>
                </c:pt>
                <c:pt idx="513">
                  <c:v>0.047623762</c:v>
                </c:pt>
                <c:pt idx="514">
                  <c:v>0.047623762</c:v>
                </c:pt>
                <c:pt idx="515">
                  <c:v>0.047722772</c:v>
                </c:pt>
                <c:pt idx="516">
                  <c:v>0.047821782</c:v>
                </c:pt>
                <c:pt idx="517">
                  <c:v>0.047920792</c:v>
                </c:pt>
                <c:pt idx="518">
                  <c:v>0.048019802</c:v>
                </c:pt>
                <c:pt idx="519">
                  <c:v>0.048019802</c:v>
                </c:pt>
                <c:pt idx="520">
                  <c:v>0.048118812</c:v>
                </c:pt>
                <c:pt idx="521">
                  <c:v>0.048217822</c:v>
                </c:pt>
                <c:pt idx="522">
                  <c:v>0.048316832</c:v>
                </c:pt>
                <c:pt idx="523">
                  <c:v>0.048415842</c:v>
                </c:pt>
                <c:pt idx="524">
                  <c:v>0.048514851</c:v>
                </c:pt>
                <c:pt idx="525">
                  <c:v>0.048613861</c:v>
                </c:pt>
                <c:pt idx="526">
                  <c:v>0.048712871</c:v>
                </c:pt>
                <c:pt idx="527">
                  <c:v>0.048811881</c:v>
                </c:pt>
                <c:pt idx="528">
                  <c:v>0.048910891</c:v>
                </c:pt>
                <c:pt idx="529">
                  <c:v>0.049009901</c:v>
                </c:pt>
                <c:pt idx="530">
                  <c:v>0.049108911</c:v>
                </c:pt>
                <c:pt idx="531">
                  <c:v>0.049207921</c:v>
                </c:pt>
                <c:pt idx="532">
                  <c:v>0.049306931</c:v>
                </c:pt>
                <c:pt idx="533">
                  <c:v>0.049405941</c:v>
                </c:pt>
                <c:pt idx="534">
                  <c:v>0.04950495</c:v>
                </c:pt>
                <c:pt idx="535">
                  <c:v>0.04960396</c:v>
                </c:pt>
                <c:pt idx="536">
                  <c:v>0.04970297</c:v>
                </c:pt>
                <c:pt idx="537">
                  <c:v>0.04980198</c:v>
                </c:pt>
                <c:pt idx="538">
                  <c:v>0.04990099</c:v>
                </c:pt>
                <c:pt idx="539">
                  <c:v>0.05</c:v>
                </c:pt>
                <c:pt idx="540">
                  <c:v>0.05</c:v>
                </c:pt>
                <c:pt idx="541">
                  <c:v>0.05009901</c:v>
                </c:pt>
                <c:pt idx="542">
                  <c:v>0.05019802</c:v>
                </c:pt>
                <c:pt idx="543">
                  <c:v>0.05029703</c:v>
                </c:pt>
                <c:pt idx="544">
                  <c:v>0.05039604</c:v>
                </c:pt>
                <c:pt idx="545">
                  <c:v>0.05049505</c:v>
                </c:pt>
                <c:pt idx="546">
                  <c:v>0.050594059</c:v>
                </c:pt>
                <c:pt idx="547">
                  <c:v>0.050693069</c:v>
                </c:pt>
                <c:pt idx="548">
                  <c:v>0.050792079</c:v>
                </c:pt>
                <c:pt idx="549">
                  <c:v>0.050792079</c:v>
                </c:pt>
                <c:pt idx="550">
                  <c:v>0.050891089</c:v>
                </c:pt>
                <c:pt idx="551">
                  <c:v>0.050990099</c:v>
                </c:pt>
                <c:pt idx="552">
                  <c:v>0.051089109</c:v>
                </c:pt>
                <c:pt idx="553">
                  <c:v>0.051188119</c:v>
                </c:pt>
                <c:pt idx="554">
                  <c:v>0.051188119</c:v>
                </c:pt>
                <c:pt idx="555">
                  <c:v>0.051287129</c:v>
                </c:pt>
                <c:pt idx="556">
                  <c:v>0.051386139</c:v>
                </c:pt>
                <c:pt idx="557">
                  <c:v>0.051485149</c:v>
                </c:pt>
                <c:pt idx="558">
                  <c:v>0.051584158</c:v>
                </c:pt>
                <c:pt idx="559">
                  <c:v>0.051584158</c:v>
                </c:pt>
                <c:pt idx="560">
                  <c:v>0.051683168</c:v>
                </c:pt>
                <c:pt idx="561">
                  <c:v>0.051782178</c:v>
                </c:pt>
                <c:pt idx="562">
                  <c:v>0.051881188</c:v>
                </c:pt>
                <c:pt idx="563">
                  <c:v>0.051980198</c:v>
                </c:pt>
                <c:pt idx="564">
                  <c:v>0.052079208</c:v>
                </c:pt>
                <c:pt idx="565">
                  <c:v>0.052178218</c:v>
                </c:pt>
                <c:pt idx="566">
                  <c:v>0.052277228</c:v>
                </c:pt>
                <c:pt idx="567">
                  <c:v>0.052376238</c:v>
                </c:pt>
                <c:pt idx="568">
                  <c:v>0.052475248</c:v>
                </c:pt>
                <c:pt idx="569">
                  <c:v>0.052574257</c:v>
                </c:pt>
                <c:pt idx="570">
                  <c:v>0.052673267</c:v>
                </c:pt>
                <c:pt idx="571">
                  <c:v>0.052772277</c:v>
                </c:pt>
                <c:pt idx="572">
                  <c:v>0.052871287</c:v>
                </c:pt>
                <c:pt idx="573">
                  <c:v>0.052970297</c:v>
                </c:pt>
                <c:pt idx="574">
                  <c:v>0.053069307</c:v>
                </c:pt>
                <c:pt idx="575">
                  <c:v>0.053168317</c:v>
                </c:pt>
                <c:pt idx="576">
                  <c:v>0.053267327</c:v>
                </c:pt>
                <c:pt idx="577">
                  <c:v>0.053366337</c:v>
                </c:pt>
                <c:pt idx="578">
                  <c:v>0.053465347</c:v>
                </c:pt>
                <c:pt idx="579">
                  <c:v>0.053465347</c:v>
                </c:pt>
                <c:pt idx="580">
                  <c:v>0.053564356</c:v>
                </c:pt>
                <c:pt idx="581">
                  <c:v>0.053663366</c:v>
                </c:pt>
                <c:pt idx="582">
                  <c:v>0.053762376</c:v>
                </c:pt>
                <c:pt idx="583">
                  <c:v>0.053861386</c:v>
                </c:pt>
                <c:pt idx="584">
                  <c:v>0.053960396</c:v>
                </c:pt>
                <c:pt idx="585">
                  <c:v>0.054059406</c:v>
                </c:pt>
                <c:pt idx="586">
                  <c:v>0.054158416</c:v>
                </c:pt>
                <c:pt idx="587">
                  <c:v>0.054257426</c:v>
                </c:pt>
                <c:pt idx="588">
                  <c:v>0.054356436</c:v>
                </c:pt>
                <c:pt idx="589">
                  <c:v>0.054455446</c:v>
                </c:pt>
                <c:pt idx="590">
                  <c:v>0.054554455</c:v>
                </c:pt>
                <c:pt idx="591">
                  <c:v>0.054653465</c:v>
                </c:pt>
                <c:pt idx="592">
                  <c:v>0.054752475</c:v>
                </c:pt>
                <c:pt idx="593">
                  <c:v>0.054752475</c:v>
                </c:pt>
                <c:pt idx="594">
                  <c:v>0.054851485</c:v>
                </c:pt>
                <c:pt idx="595">
                  <c:v>0.054950495</c:v>
                </c:pt>
                <c:pt idx="596">
                  <c:v>0.055049505</c:v>
                </c:pt>
                <c:pt idx="597">
                  <c:v>0.055148515</c:v>
                </c:pt>
                <c:pt idx="598">
                  <c:v>0.055148515</c:v>
                </c:pt>
                <c:pt idx="599">
                  <c:v>0.055247525</c:v>
                </c:pt>
                <c:pt idx="600">
                  <c:v>0.055346535</c:v>
                </c:pt>
                <c:pt idx="601">
                  <c:v>0.055445545</c:v>
                </c:pt>
                <c:pt idx="602">
                  <c:v>0.055544554</c:v>
                </c:pt>
                <c:pt idx="603">
                  <c:v>0.055544554</c:v>
                </c:pt>
                <c:pt idx="604">
                  <c:v>0.055643564</c:v>
                </c:pt>
                <c:pt idx="605">
                  <c:v>0.055742574</c:v>
                </c:pt>
                <c:pt idx="606">
                  <c:v>0.055841584</c:v>
                </c:pt>
                <c:pt idx="607">
                  <c:v>0.055940594</c:v>
                </c:pt>
                <c:pt idx="608">
                  <c:v>0.055940594</c:v>
                </c:pt>
                <c:pt idx="609">
                  <c:v>0.056039604</c:v>
                </c:pt>
                <c:pt idx="610">
                  <c:v>0.056138614</c:v>
                </c:pt>
                <c:pt idx="611">
                  <c:v>0.056237624</c:v>
                </c:pt>
                <c:pt idx="612">
                  <c:v>0.056336634</c:v>
                </c:pt>
                <c:pt idx="613">
                  <c:v>0.056435644</c:v>
                </c:pt>
                <c:pt idx="614">
                  <c:v>0.056534653</c:v>
                </c:pt>
                <c:pt idx="615">
                  <c:v>0.056633663</c:v>
                </c:pt>
                <c:pt idx="616">
                  <c:v>0.056732673</c:v>
                </c:pt>
                <c:pt idx="617">
                  <c:v>0.056831683</c:v>
                </c:pt>
                <c:pt idx="618">
                  <c:v>0.056831683</c:v>
                </c:pt>
                <c:pt idx="619">
                  <c:v>0.056930693</c:v>
                </c:pt>
                <c:pt idx="620">
                  <c:v>0.057029703</c:v>
                </c:pt>
                <c:pt idx="621">
                  <c:v>0.057128713</c:v>
                </c:pt>
                <c:pt idx="622">
                  <c:v>0.057227723</c:v>
                </c:pt>
                <c:pt idx="623">
                  <c:v>0.057326733</c:v>
                </c:pt>
                <c:pt idx="624">
                  <c:v>0.057425743</c:v>
                </c:pt>
                <c:pt idx="625">
                  <c:v>0.057524752</c:v>
                </c:pt>
                <c:pt idx="626">
                  <c:v>0.057623762</c:v>
                </c:pt>
                <c:pt idx="627">
                  <c:v>0.057722772</c:v>
                </c:pt>
                <c:pt idx="628">
                  <c:v>0.057821782</c:v>
                </c:pt>
                <c:pt idx="629">
                  <c:v>0.057920792</c:v>
                </c:pt>
                <c:pt idx="630">
                  <c:v>0.058019802</c:v>
                </c:pt>
                <c:pt idx="631">
                  <c:v>0.058118812</c:v>
                </c:pt>
                <c:pt idx="632">
                  <c:v>0.058217822</c:v>
                </c:pt>
                <c:pt idx="633">
                  <c:v>0.058316832</c:v>
                </c:pt>
                <c:pt idx="634">
                  <c:v>0.058415842</c:v>
                </c:pt>
                <c:pt idx="635">
                  <c:v>0.058514851</c:v>
                </c:pt>
                <c:pt idx="636">
                  <c:v>0.058613861</c:v>
                </c:pt>
                <c:pt idx="637">
                  <c:v>0.058712871</c:v>
                </c:pt>
                <c:pt idx="638">
                  <c:v>0.058712871</c:v>
                </c:pt>
                <c:pt idx="639">
                  <c:v>0.058811881</c:v>
                </c:pt>
                <c:pt idx="640">
                  <c:v>0.058910891</c:v>
                </c:pt>
                <c:pt idx="641">
                  <c:v>0.059009901</c:v>
                </c:pt>
                <c:pt idx="642">
                  <c:v>0.059108911</c:v>
                </c:pt>
                <c:pt idx="643">
                  <c:v>0.059108911</c:v>
                </c:pt>
                <c:pt idx="644">
                  <c:v>0.059207921</c:v>
                </c:pt>
                <c:pt idx="645">
                  <c:v>0.059306931</c:v>
                </c:pt>
                <c:pt idx="646">
                  <c:v>0.059405941</c:v>
                </c:pt>
                <c:pt idx="647">
                  <c:v>0.05950495</c:v>
                </c:pt>
                <c:pt idx="648">
                  <c:v>0.05960396</c:v>
                </c:pt>
                <c:pt idx="649">
                  <c:v>0.05970297</c:v>
                </c:pt>
                <c:pt idx="650">
                  <c:v>0.05980198</c:v>
                </c:pt>
                <c:pt idx="651">
                  <c:v>0.05990099</c:v>
                </c:pt>
                <c:pt idx="652">
                  <c:v>0.06</c:v>
                </c:pt>
                <c:pt idx="653">
                  <c:v>0.06009901</c:v>
                </c:pt>
                <c:pt idx="654">
                  <c:v>0.06019802</c:v>
                </c:pt>
                <c:pt idx="655">
                  <c:v>0.06029703</c:v>
                </c:pt>
                <c:pt idx="656">
                  <c:v>0.06039604</c:v>
                </c:pt>
                <c:pt idx="657">
                  <c:v>0.06049505</c:v>
                </c:pt>
                <c:pt idx="658">
                  <c:v>0.060594059</c:v>
                </c:pt>
                <c:pt idx="659">
                  <c:v>0.060693069</c:v>
                </c:pt>
                <c:pt idx="660">
                  <c:v>0.060792079</c:v>
                </c:pt>
                <c:pt idx="661">
                  <c:v>0.060891089</c:v>
                </c:pt>
                <c:pt idx="662">
                  <c:v>0.060990099</c:v>
                </c:pt>
                <c:pt idx="663">
                  <c:v>0.060990099</c:v>
                </c:pt>
                <c:pt idx="664">
                  <c:v>0.061089109</c:v>
                </c:pt>
                <c:pt idx="665">
                  <c:v>0.061188119</c:v>
                </c:pt>
                <c:pt idx="666">
                  <c:v>0.061287129</c:v>
                </c:pt>
                <c:pt idx="667">
                  <c:v>0.061386139</c:v>
                </c:pt>
                <c:pt idx="668">
                  <c:v>0.061485149</c:v>
                </c:pt>
                <c:pt idx="669">
                  <c:v>0.061584158</c:v>
                </c:pt>
                <c:pt idx="670">
                  <c:v>0.061683168</c:v>
                </c:pt>
                <c:pt idx="671">
                  <c:v>0.061782178</c:v>
                </c:pt>
                <c:pt idx="672">
                  <c:v>0.061881188</c:v>
                </c:pt>
                <c:pt idx="673">
                  <c:v>0.061980198</c:v>
                </c:pt>
                <c:pt idx="674">
                  <c:v>0.062079208</c:v>
                </c:pt>
                <c:pt idx="675">
                  <c:v>0.062178218</c:v>
                </c:pt>
                <c:pt idx="676">
                  <c:v>0.062277228</c:v>
                </c:pt>
                <c:pt idx="677">
                  <c:v>0.062376238</c:v>
                </c:pt>
                <c:pt idx="678">
                  <c:v>0.062475248</c:v>
                </c:pt>
                <c:pt idx="679">
                  <c:v>0.062574257</c:v>
                </c:pt>
                <c:pt idx="680">
                  <c:v>0.062673267</c:v>
                </c:pt>
                <c:pt idx="681">
                  <c:v>0.062772277</c:v>
                </c:pt>
                <c:pt idx="682">
                  <c:v>0.062871287</c:v>
                </c:pt>
                <c:pt idx="683">
                  <c:v>0.062970297</c:v>
                </c:pt>
                <c:pt idx="684">
                  <c:v>0.063069307</c:v>
                </c:pt>
                <c:pt idx="685">
                  <c:v>0.063168317</c:v>
                </c:pt>
                <c:pt idx="686">
                  <c:v>0.063267327</c:v>
                </c:pt>
                <c:pt idx="687">
                  <c:v>0.063366337</c:v>
                </c:pt>
                <c:pt idx="688">
                  <c:v>0.063465347</c:v>
                </c:pt>
                <c:pt idx="689">
                  <c:v>0.063564356</c:v>
                </c:pt>
                <c:pt idx="690">
                  <c:v>0.063564356</c:v>
                </c:pt>
                <c:pt idx="691">
                  <c:v>0.063663366</c:v>
                </c:pt>
                <c:pt idx="692">
                  <c:v>0.063762376</c:v>
                </c:pt>
                <c:pt idx="693">
                  <c:v>0.063861386</c:v>
                </c:pt>
                <c:pt idx="694">
                  <c:v>0.063960396</c:v>
                </c:pt>
                <c:pt idx="695">
                  <c:v>0.063960396</c:v>
                </c:pt>
                <c:pt idx="696">
                  <c:v>0.064059406</c:v>
                </c:pt>
                <c:pt idx="697">
                  <c:v>0.064158416</c:v>
                </c:pt>
                <c:pt idx="698">
                  <c:v>0.064257426</c:v>
                </c:pt>
                <c:pt idx="699">
                  <c:v>0.064356436</c:v>
                </c:pt>
                <c:pt idx="700">
                  <c:v>0.064455446</c:v>
                </c:pt>
                <c:pt idx="701">
                  <c:v>0.064455446</c:v>
                </c:pt>
                <c:pt idx="702">
                  <c:v>0.064554455</c:v>
                </c:pt>
                <c:pt idx="703">
                  <c:v>0.064653465</c:v>
                </c:pt>
                <c:pt idx="704">
                  <c:v>0.064752475</c:v>
                </c:pt>
                <c:pt idx="705">
                  <c:v>0.064851485</c:v>
                </c:pt>
                <c:pt idx="706">
                  <c:v>0.064851485</c:v>
                </c:pt>
                <c:pt idx="707">
                  <c:v>0.064950495</c:v>
                </c:pt>
                <c:pt idx="708">
                  <c:v>0.065049505</c:v>
                </c:pt>
                <c:pt idx="709">
                  <c:v>0.065148515</c:v>
                </c:pt>
                <c:pt idx="710">
                  <c:v>0.065247525</c:v>
                </c:pt>
                <c:pt idx="711">
                  <c:v>0.065346535</c:v>
                </c:pt>
                <c:pt idx="712">
                  <c:v>0.065445545</c:v>
                </c:pt>
                <c:pt idx="713">
                  <c:v>0.065544554</c:v>
                </c:pt>
                <c:pt idx="714">
                  <c:v>0.065643564</c:v>
                </c:pt>
                <c:pt idx="715">
                  <c:v>0.065742574</c:v>
                </c:pt>
                <c:pt idx="716">
                  <c:v>0.065841584</c:v>
                </c:pt>
                <c:pt idx="717">
                  <c:v>0.065940594</c:v>
                </c:pt>
                <c:pt idx="718">
                  <c:v>0.066039604</c:v>
                </c:pt>
                <c:pt idx="719">
                  <c:v>0.066138614</c:v>
                </c:pt>
                <c:pt idx="720">
                  <c:v>0.066237624</c:v>
                </c:pt>
                <c:pt idx="721">
                  <c:v>0.066336634</c:v>
                </c:pt>
                <c:pt idx="722">
                  <c:v>0.066336634</c:v>
                </c:pt>
                <c:pt idx="723">
                  <c:v>0.066435644</c:v>
                </c:pt>
                <c:pt idx="724">
                  <c:v>0.066534653</c:v>
                </c:pt>
                <c:pt idx="725">
                  <c:v>0.066633663</c:v>
                </c:pt>
                <c:pt idx="726">
                  <c:v>0.066732673</c:v>
                </c:pt>
                <c:pt idx="727">
                  <c:v>0.066831683</c:v>
                </c:pt>
                <c:pt idx="728">
                  <c:v>0.066930693</c:v>
                </c:pt>
                <c:pt idx="729">
                  <c:v>0.067029703</c:v>
                </c:pt>
                <c:pt idx="730">
                  <c:v>0.067128713</c:v>
                </c:pt>
                <c:pt idx="731">
                  <c:v>0.067227723</c:v>
                </c:pt>
                <c:pt idx="732">
                  <c:v>0.067326733</c:v>
                </c:pt>
                <c:pt idx="733">
                  <c:v>0.067425743</c:v>
                </c:pt>
                <c:pt idx="734">
                  <c:v>0.067524752</c:v>
                </c:pt>
                <c:pt idx="735">
                  <c:v>0.067623762</c:v>
                </c:pt>
                <c:pt idx="736">
                  <c:v>0.067722772</c:v>
                </c:pt>
                <c:pt idx="737">
                  <c:v>0.067821782</c:v>
                </c:pt>
                <c:pt idx="738">
                  <c:v>0.067920792</c:v>
                </c:pt>
                <c:pt idx="739">
                  <c:v>0.068019802</c:v>
                </c:pt>
                <c:pt idx="740">
                  <c:v>0.068118812</c:v>
                </c:pt>
                <c:pt idx="741">
                  <c:v>0.068217822</c:v>
                </c:pt>
                <c:pt idx="742">
                  <c:v>0.068316832</c:v>
                </c:pt>
                <c:pt idx="743">
                  <c:v>0.068415842</c:v>
                </c:pt>
                <c:pt idx="744">
                  <c:v>0.068514851</c:v>
                </c:pt>
                <c:pt idx="745">
                  <c:v>0.068613861</c:v>
                </c:pt>
                <c:pt idx="746">
                  <c:v>0.068613861</c:v>
                </c:pt>
                <c:pt idx="747">
                  <c:v>0.068712871</c:v>
                </c:pt>
                <c:pt idx="748">
                  <c:v>0.068811881</c:v>
                </c:pt>
                <c:pt idx="749">
                  <c:v>0.068910891</c:v>
                </c:pt>
                <c:pt idx="750">
                  <c:v>0.069009901</c:v>
                </c:pt>
                <c:pt idx="751">
                  <c:v>0.069108911</c:v>
                </c:pt>
                <c:pt idx="752">
                  <c:v>0.069207921</c:v>
                </c:pt>
                <c:pt idx="753">
                  <c:v>0.069306931</c:v>
                </c:pt>
                <c:pt idx="754">
                  <c:v>0.069405941</c:v>
                </c:pt>
                <c:pt idx="755">
                  <c:v>0.06950495</c:v>
                </c:pt>
                <c:pt idx="756">
                  <c:v>0.06960396</c:v>
                </c:pt>
                <c:pt idx="757">
                  <c:v>0.06970297</c:v>
                </c:pt>
                <c:pt idx="758">
                  <c:v>0.06980198</c:v>
                </c:pt>
                <c:pt idx="759">
                  <c:v>0.06990099</c:v>
                </c:pt>
                <c:pt idx="760">
                  <c:v>0.07</c:v>
                </c:pt>
                <c:pt idx="761">
                  <c:v>0.07009901</c:v>
                </c:pt>
                <c:pt idx="762">
                  <c:v>0.07019802</c:v>
                </c:pt>
                <c:pt idx="763">
                  <c:v>0.07029703</c:v>
                </c:pt>
                <c:pt idx="764">
                  <c:v>0.07039604</c:v>
                </c:pt>
                <c:pt idx="765">
                  <c:v>0.07049505</c:v>
                </c:pt>
                <c:pt idx="766">
                  <c:v>0.07049505</c:v>
                </c:pt>
                <c:pt idx="767">
                  <c:v>0.070594059</c:v>
                </c:pt>
                <c:pt idx="768">
                  <c:v>0.070693069</c:v>
                </c:pt>
                <c:pt idx="769">
                  <c:v>0.070792079</c:v>
                </c:pt>
                <c:pt idx="770">
                  <c:v>0.070891089</c:v>
                </c:pt>
                <c:pt idx="771">
                  <c:v>0.070891089</c:v>
                </c:pt>
                <c:pt idx="772">
                  <c:v>0.070990099</c:v>
                </c:pt>
                <c:pt idx="773">
                  <c:v>0.071089109</c:v>
                </c:pt>
                <c:pt idx="774">
                  <c:v>0.071188119</c:v>
                </c:pt>
                <c:pt idx="775">
                  <c:v>0.071287129</c:v>
                </c:pt>
                <c:pt idx="776">
                  <c:v>0.071386139</c:v>
                </c:pt>
                <c:pt idx="777">
                  <c:v>0.071386139</c:v>
                </c:pt>
                <c:pt idx="778">
                  <c:v>0.071485149</c:v>
                </c:pt>
                <c:pt idx="779">
                  <c:v>0.071584158</c:v>
                </c:pt>
                <c:pt idx="780">
                  <c:v>0.071683168</c:v>
                </c:pt>
                <c:pt idx="781">
                  <c:v>0.071782178</c:v>
                </c:pt>
                <c:pt idx="782">
                  <c:v>0.071881188</c:v>
                </c:pt>
                <c:pt idx="783">
                  <c:v>0.071980198</c:v>
                </c:pt>
                <c:pt idx="784">
                  <c:v>0.072079208</c:v>
                </c:pt>
                <c:pt idx="785">
                  <c:v>0.072178218</c:v>
                </c:pt>
                <c:pt idx="786">
                  <c:v>0.072277228</c:v>
                </c:pt>
                <c:pt idx="787">
                  <c:v>0.072376238</c:v>
                </c:pt>
                <c:pt idx="788">
                  <c:v>0.072475248</c:v>
                </c:pt>
                <c:pt idx="789">
                  <c:v>0.072574257</c:v>
                </c:pt>
                <c:pt idx="790">
                  <c:v>0.072673267</c:v>
                </c:pt>
                <c:pt idx="791">
                  <c:v>0.072772277</c:v>
                </c:pt>
                <c:pt idx="792">
                  <c:v>0.072871287</c:v>
                </c:pt>
                <c:pt idx="793">
                  <c:v>0.072970297</c:v>
                </c:pt>
                <c:pt idx="794">
                  <c:v>0.073069307</c:v>
                </c:pt>
                <c:pt idx="795">
                  <c:v>0.073168317</c:v>
                </c:pt>
                <c:pt idx="796">
                  <c:v>0.073267327</c:v>
                </c:pt>
                <c:pt idx="797">
                  <c:v>0.073267327</c:v>
                </c:pt>
                <c:pt idx="798">
                  <c:v>0.073366337</c:v>
                </c:pt>
                <c:pt idx="799">
                  <c:v>0.073465347</c:v>
                </c:pt>
                <c:pt idx="800">
                  <c:v>0.073564356</c:v>
                </c:pt>
                <c:pt idx="801">
                  <c:v>0.073663366</c:v>
                </c:pt>
                <c:pt idx="802">
                  <c:v>0.073663366</c:v>
                </c:pt>
                <c:pt idx="803">
                  <c:v>0.073762376</c:v>
                </c:pt>
                <c:pt idx="804">
                  <c:v>0.073861386</c:v>
                </c:pt>
                <c:pt idx="805">
                  <c:v>0.073960396</c:v>
                </c:pt>
                <c:pt idx="806">
                  <c:v>0.074059406</c:v>
                </c:pt>
                <c:pt idx="807">
                  <c:v>0.074158416</c:v>
                </c:pt>
                <c:pt idx="808">
                  <c:v>0.074257426</c:v>
                </c:pt>
                <c:pt idx="809">
                  <c:v>0.074356436</c:v>
                </c:pt>
                <c:pt idx="810">
                  <c:v>0.074455446</c:v>
                </c:pt>
                <c:pt idx="811">
                  <c:v>0.074554455</c:v>
                </c:pt>
                <c:pt idx="812">
                  <c:v>0.074653465</c:v>
                </c:pt>
                <c:pt idx="813">
                  <c:v>0.074752475</c:v>
                </c:pt>
                <c:pt idx="814">
                  <c:v>0.074851485</c:v>
                </c:pt>
                <c:pt idx="815">
                  <c:v>0.074950495</c:v>
                </c:pt>
                <c:pt idx="816">
                  <c:v>0.075049505</c:v>
                </c:pt>
                <c:pt idx="817">
                  <c:v>0.075148515</c:v>
                </c:pt>
                <c:pt idx="818">
                  <c:v>0.075247525</c:v>
                </c:pt>
                <c:pt idx="819">
                  <c:v>0.075346535</c:v>
                </c:pt>
                <c:pt idx="820">
                  <c:v>0.075445545</c:v>
                </c:pt>
                <c:pt idx="821">
                  <c:v>0.075544554</c:v>
                </c:pt>
                <c:pt idx="822">
                  <c:v>0.075643564</c:v>
                </c:pt>
                <c:pt idx="823">
                  <c:v>0.075742574</c:v>
                </c:pt>
                <c:pt idx="824">
                  <c:v>0.075841584</c:v>
                </c:pt>
                <c:pt idx="825">
                  <c:v>0.075940594</c:v>
                </c:pt>
                <c:pt idx="826">
                  <c:v>0.075940594</c:v>
                </c:pt>
                <c:pt idx="827">
                  <c:v>0.076039604</c:v>
                </c:pt>
                <c:pt idx="828">
                  <c:v>0.076138614</c:v>
                </c:pt>
                <c:pt idx="829">
                  <c:v>0.076237624</c:v>
                </c:pt>
                <c:pt idx="830">
                  <c:v>0.076336634</c:v>
                </c:pt>
                <c:pt idx="831">
                  <c:v>0.076435644</c:v>
                </c:pt>
                <c:pt idx="832">
                  <c:v>0.076534653</c:v>
                </c:pt>
                <c:pt idx="833">
                  <c:v>0.076633663</c:v>
                </c:pt>
                <c:pt idx="834">
                  <c:v>0.076732673</c:v>
                </c:pt>
                <c:pt idx="835">
                  <c:v>0.076831683</c:v>
                </c:pt>
                <c:pt idx="836">
                  <c:v>0.076831683</c:v>
                </c:pt>
                <c:pt idx="837">
                  <c:v>0.076930693</c:v>
                </c:pt>
                <c:pt idx="838">
                  <c:v>0.077029703</c:v>
                </c:pt>
                <c:pt idx="839">
                  <c:v>0.077128713</c:v>
                </c:pt>
                <c:pt idx="840">
                  <c:v>0.077227723</c:v>
                </c:pt>
                <c:pt idx="841">
                  <c:v>0.077326733</c:v>
                </c:pt>
                <c:pt idx="842">
                  <c:v>0.077425743</c:v>
                </c:pt>
                <c:pt idx="843">
                  <c:v>0.077524752</c:v>
                </c:pt>
                <c:pt idx="844">
                  <c:v>0.077623762</c:v>
                </c:pt>
                <c:pt idx="845">
                  <c:v>0.077722772</c:v>
                </c:pt>
                <c:pt idx="846">
                  <c:v>0.077821782</c:v>
                </c:pt>
                <c:pt idx="847">
                  <c:v>0.077920792</c:v>
                </c:pt>
                <c:pt idx="848">
                  <c:v>0.078019802</c:v>
                </c:pt>
                <c:pt idx="849">
                  <c:v>0.078118812</c:v>
                </c:pt>
                <c:pt idx="850">
                  <c:v>0.078217822</c:v>
                </c:pt>
                <c:pt idx="851">
                  <c:v>0.078316832</c:v>
                </c:pt>
                <c:pt idx="852">
                  <c:v>0.078415842</c:v>
                </c:pt>
                <c:pt idx="853">
                  <c:v>0.078514851</c:v>
                </c:pt>
                <c:pt idx="854">
                  <c:v>0.078613861</c:v>
                </c:pt>
                <c:pt idx="855">
                  <c:v>0.078712871</c:v>
                </c:pt>
                <c:pt idx="856">
                  <c:v>0.078811881</c:v>
                </c:pt>
                <c:pt idx="857">
                  <c:v>0.078910891</c:v>
                </c:pt>
                <c:pt idx="858">
                  <c:v>0.079009901</c:v>
                </c:pt>
                <c:pt idx="859">
                  <c:v>0.079108911</c:v>
                </c:pt>
                <c:pt idx="860">
                  <c:v>0.079207921</c:v>
                </c:pt>
                <c:pt idx="861">
                  <c:v>0.079306931</c:v>
                </c:pt>
                <c:pt idx="862">
                  <c:v>0.079405941</c:v>
                </c:pt>
                <c:pt idx="863">
                  <c:v>0.079405941</c:v>
                </c:pt>
                <c:pt idx="864">
                  <c:v>0.07950495</c:v>
                </c:pt>
                <c:pt idx="865">
                  <c:v>0.07960396</c:v>
                </c:pt>
                <c:pt idx="866">
                  <c:v>0.07970297</c:v>
                </c:pt>
                <c:pt idx="867">
                  <c:v>0.07980198</c:v>
                </c:pt>
                <c:pt idx="868">
                  <c:v>0.07990099</c:v>
                </c:pt>
                <c:pt idx="869">
                  <c:v>0.08</c:v>
                </c:pt>
                <c:pt idx="870">
                  <c:v>0.08009901</c:v>
                </c:pt>
                <c:pt idx="871">
                  <c:v>0.08019802</c:v>
                </c:pt>
                <c:pt idx="872">
                  <c:v>0.08029703</c:v>
                </c:pt>
                <c:pt idx="873">
                  <c:v>0.08039604</c:v>
                </c:pt>
                <c:pt idx="874">
                  <c:v>0.08049505</c:v>
                </c:pt>
                <c:pt idx="875">
                  <c:v>0.080594059</c:v>
                </c:pt>
                <c:pt idx="876">
                  <c:v>0.080693069</c:v>
                </c:pt>
                <c:pt idx="877">
                  <c:v>0.080792079</c:v>
                </c:pt>
                <c:pt idx="878">
                  <c:v>0.080891089</c:v>
                </c:pt>
                <c:pt idx="879">
                  <c:v>0.080990099</c:v>
                </c:pt>
                <c:pt idx="880">
                  <c:v>0.081089109</c:v>
                </c:pt>
                <c:pt idx="881">
                  <c:v>0.081188119</c:v>
                </c:pt>
                <c:pt idx="882">
                  <c:v>0.081287129</c:v>
                </c:pt>
                <c:pt idx="883">
                  <c:v>0.081386139</c:v>
                </c:pt>
                <c:pt idx="884">
                  <c:v>0.081485149</c:v>
                </c:pt>
                <c:pt idx="885">
                  <c:v>0.081584158</c:v>
                </c:pt>
                <c:pt idx="886">
                  <c:v>0.081683168</c:v>
                </c:pt>
                <c:pt idx="887">
                  <c:v>0.081782178</c:v>
                </c:pt>
                <c:pt idx="888">
                  <c:v>0.081881188</c:v>
                </c:pt>
                <c:pt idx="889">
                  <c:v>0.081980198</c:v>
                </c:pt>
                <c:pt idx="890">
                  <c:v>0.082079208</c:v>
                </c:pt>
                <c:pt idx="891">
                  <c:v>0.082178218</c:v>
                </c:pt>
                <c:pt idx="892">
                  <c:v>0.082277228</c:v>
                </c:pt>
                <c:pt idx="893">
                  <c:v>0.082376238</c:v>
                </c:pt>
                <c:pt idx="894">
                  <c:v>0.082475248</c:v>
                </c:pt>
                <c:pt idx="895">
                  <c:v>0.082574257</c:v>
                </c:pt>
                <c:pt idx="896">
                  <c:v>0.082673267</c:v>
                </c:pt>
                <c:pt idx="897">
                  <c:v>0.082772277</c:v>
                </c:pt>
                <c:pt idx="898">
                  <c:v>0.082871287</c:v>
                </c:pt>
                <c:pt idx="899">
                  <c:v>0.082970297</c:v>
                </c:pt>
                <c:pt idx="900">
                  <c:v>0.083069307</c:v>
                </c:pt>
                <c:pt idx="901">
                  <c:v>0.083168317</c:v>
                </c:pt>
                <c:pt idx="902">
                  <c:v>0.083267327</c:v>
                </c:pt>
                <c:pt idx="903">
                  <c:v>0.083366337</c:v>
                </c:pt>
                <c:pt idx="904">
                  <c:v>0.083465347</c:v>
                </c:pt>
                <c:pt idx="905">
                  <c:v>0.083564356</c:v>
                </c:pt>
                <c:pt idx="906">
                  <c:v>0.083663366</c:v>
                </c:pt>
                <c:pt idx="907">
                  <c:v>0.083762376</c:v>
                </c:pt>
                <c:pt idx="908">
                  <c:v>0.083861386</c:v>
                </c:pt>
                <c:pt idx="909">
                  <c:v>0.083960396</c:v>
                </c:pt>
                <c:pt idx="910">
                  <c:v>0.084059406</c:v>
                </c:pt>
                <c:pt idx="911">
                  <c:v>0.084158416</c:v>
                </c:pt>
                <c:pt idx="912">
                  <c:v>0.084257426</c:v>
                </c:pt>
                <c:pt idx="913">
                  <c:v>0.084356436</c:v>
                </c:pt>
                <c:pt idx="914">
                  <c:v>0.084455446</c:v>
                </c:pt>
                <c:pt idx="915">
                  <c:v>0.084554455</c:v>
                </c:pt>
                <c:pt idx="916">
                  <c:v>0.084653465</c:v>
                </c:pt>
                <c:pt idx="917">
                  <c:v>0.084752475</c:v>
                </c:pt>
                <c:pt idx="918">
                  <c:v>0.084851485</c:v>
                </c:pt>
                <c:pt idx="919">
                  <c:v>0.084851485</c:v>
                </c:pt>
                <c:pt idx="920">
                  <c:v>0.084950495</c:v>
                </c:pt>
                <c:pt idx="921">
                  <c:v>0.085049505</c:v>
                </c:pt>
                <c:pt idx="922">
                  <c:v>0.085148515</c:v>
                </c:pt>
                <c:pt idx="923">
                  <c:v>0.085247525</c:v>
                </c:pt>
                <c:pt idx="924">
                  <c:v>0.085346535</c:v>
                </c:pt>
                <c:pt idx="925">
                  <c:v>0.085445545</c:v>
                </c:pt>
                <c:pt idx="926">
                  <c:v>0.085544554</c:v>
                </c:pt>
                <c:pt idx="927">
                  <c:v>0.085643564</c:v>
                </c:pt>
                <c:pt idx="928">
                  <c:v>0.085742574</c:v>
                </c:pt>
                <c:pt idx="929">
                  <c:v>0.085841584</c:v>
                </c:pt>
                <c:pt idx="930">
                  <c:v>0.085841584</c:v>
                </c:pt>
                <c:pt idx="931">
                  <c:v>0.085940594</c:v>
                </c:pt>
                <c:pt idx="932">
                  <c:v>0.086039604</c:v>
                </c:pt>
                <c:pt idx="933">
                  <c:v>0.086138614</c:v>
                </c:pt>
                <c:pt idx="934">
                  <c:v>0.086237624</c:v>
                </c:pt>
                <c:pt idx="935">
                  <c:v>0.086336634</c:v>
                </c:pt>
                <c:pt idx="936">
                  <c:v>0.086336634</c:v>
                </c:pt>
                <c:pt idx="937">
                  <c:v>0.086435644</c:v>
                </c:pt>
                <c:pt idx="938">
                  <c:v>0.086534653</c:v>
                </c:pt>
                <c:pt idx="939">
                  <c:v>0.086633663</c:v>
                </c:pt>
                <c:pt idx="940">
                  <c:v>0.086732673</c:v>
                </c:pt>
                <c:pt idx="941">
                  <c:v>0.086831683</c:v>
                </c:pt>
                <c:pt idx="942">
                  <c:v>0.086930693</c:v>
                </c:pt>
                <c:pt idx="943">
                  <c:v>0.087029703</c:v>
                </c:pt>
                <c:pt idx="944">
                  <c:v>0.087128713</c:v>
                </c:pt>
                <c:pt idx="945">
                  <c:v>0.087227723</c:v>
                </c:pt>
                <c:pt idx="946">
                  <c:v>0.087326733</c:v>
                </c:pt>
                <c:pt idx="947">
                  <c:v>0.087425743</c:v>
                </c:pt>
                <c:pt idx="948">
                  <c:v>0.087425743</c:v>
                </c:pt>
                <c:pt idx="949">
                  <c:v>0.087524752</c:v>
                </c:pt>
                <c:pt idx="950">
                  <c:v>0.087623762</c:v>
                </c:pt>
                <c:pt idx="951">
                  <c:v>0.087722772</c:v>
                </c:pt>
                <c:pt idx="952">
                  <c:v>0.087821782</c:v>
                </c:pt>
                <c:pt idx="953">
                  <c:v>0.087920792</c:v>
                </c:pt>
                <c:pt idx="954">
                  <c:v>0.088019802</c:v>
                </c:pt>
                <c:pt idx="955">
                  <c:v>0.088118812</c:v>
                </c:pt>
                <c:pt idx="956">
                  <c:v>0.088217822</c:v>
                </c:pt>
                <c:pt idx="957">
                  <c:v>0.088316832</c:v>
                </c:pt>
                <c:pt idx="958">
                  <c:v>0.088415842</c:v>
                </c:pt>
                <c:pt idx="959">
                  <c:v>0.088415842</c:v>
                </c:pt>
                <c:pt idx="960">
                  <c:v>0.088514851</c:v>
                </c:pt>
                <c:pt idx="961">
                  <c:v>0.088613861</c:v>
                </c:pt>
                <c:pt idx="962">
                  <c:v>0.088712871</c:v>
                </c:pt>
                <c:pt idx="963">
                  <c:v>0.088811881</c:v>
                </c:pt>
                <c:pt idx="964">
                  <c:v>0.088910891</c:v>
                </c:pt>
                <c:pt idx="965">
                  <c:v>0.089009901</c:v>
                </c:pt>
                <c:pt idx="966">
                  <c:v>0.089108911</c:v>
                </c:pt>
                <c:pt idx="967">
                  <c:v>0.089207921</c:v>
                </c:pt>
                <c:pt idx="968">
                  <c:v>0.089306931</c:v>
                </c:pt>
                <c:pt idx="969">
                  <c:v>0.089405941</c:v>
                </c:pt>
                <c:pt idx="970">
                  <c:v>0.08950495</c:v>
                </c:pt>
                <c:pt idx="971">
                  <c:v>0.08950495</c:v>
                </c:pt>
                <c:pt idx="972">
                  <c:v>0.08960396</c:v>
                </c:pt>
                <c:pt idx="973">
                  <c:v>0.08970297</c:v>
                </c:pt>
                <c:pt idx="974">
                  <c:v>0.08980198</c:v>
                </c:pt>
                <c:pt idx="975">
                  <c:v>0.08990099</c:v>
                </c:pt>
                <c:pt idx="976">
                  <c:v>0.09</c:v>
                </c:pt>
                <c:pt idx="977">
                  <c:v>0.09</c:v>
                </c:pt>
                <c:pt idx="978">
                  <c:v>0.09009901</c:v>
                </c:pt>
                <c:pt idx="979">
                  <c:v>0.09019802</c:v>
                </c:pt>
                <c:pt idx="980">
                  <c:v>0.09029703</c:v>
                </c:pt>
                <c:pt idx="981">
                  <c:v>0.09039604</c:v>
                </c:pt>
                <c:pt idx="982">
                  <c:v>0.09049505</c:v>
                </c:pt>
                <c:pt idx="983">
                  <c:v>0.090594059</c:v>
                </c:pt>
                <c:pt idx="984">
                  <c:v>0.090594059</c:v>
                </c:pt>
                <c:pt idx="985">
                  <c:v>0.090693069</c:v>
                </c:pt>
                <c:pt idx="986">
                  <c:v>0.090792079</c:v>
                </c:pt>
                <c:pt idx="987">
                  <c:v>0.090891089</c:v>
                </c:pt>
                <c:pt idx="988">
                  <c:v>0.090990099</c:v>
                </c:pt>
                <c:pt idx="989">
                  <c:v>0.091089109</c:v>
                </c:pt>
                <c:pt idx="990">
                  <c:v>0.091188119</c:v>
                </c:pt>
                <c:pt idx="991">
                  <c:v>0.091287129</c:v>
                </c:pt>
                <c:pt idx="992">
                  <c:v>0.091386139</c:v>
                </c:pt>
                <c:pt idx="993">
                  <c:v>0.091485149</c:v>
                </c:pt>
                <c:pt idx="994">
                  <c:v>0.091584158</c:v>
                </c:pt>
                <c:pt idx="995">
                  <c:v>0.091683168</c:v>
                </c:pt>
                <c:pt idx="996">
                  <c:v>0.091782178</c:v>
                </c:pt>
                <c:pt idx="997">
                  <c:v>0.091881188</c:v>
                </c:pt>
                <c:pt idx="998">
                  <c:v>0.091980198</c:v>
                </c:pt>
                <c:pt idx="999">
                  <c:v>0.092079208</c:v>
                </c:pt>
                <c:pt idx="1000">
                  <c:v>0.092079208</c:v>
                </c:pt>
                <c:pt idx="1001">
                  <c:v>0.092178218</c:v>
                </c:pt>
                <c:pt idx="1002">
                  <c:v>0.092277228</c:v>
                </c:pt>
                <c:pt idx="1003">
                  <c:v>0.092376238</c:v>
                </c:pt>
                <c:pt idx="1004">
                  <c:v>0.092475248</c:v>
                </c:pt>
                <c:pt idx="1005">
                  <c:v>0.092574257</c:v>
                </c:pt>
                <c:pt idx="1006">
                  <c:v>0.092673267</c:v>
                </c:pt>
                <c:pt idx="1007">
                  <c:v>0.092772277</c:v>
                </c:pt>
                <c:pt idx="1008">
                  <c:v>0.092871287</c:v>
                </c:pt>
                <c:pt idx="1009">
                  <c:v>0.092970297</c:v>
                </c:pt>
                <c:pt idx="1010">
                  <c:v>0.093069307</c:v>
                </c:pt>
                <c:pt idx="1011">
                  <c:v>0.093168317</c:v>
                </c:pt>
                <c:pt idx="1012">
                  <c:v>0.093168317</c:v>
                </c:pt>
                <c:pt idx="1013">
                  <c:v>0.093267327</c:v>
                </c:pt>
                <c:pt idx="1014">
                  <c:v>0.093366337</c:v>
                </c:pt>
                <c:pt idx="1015">
                  <c:v>0.093465347</c:v>
                </c:pt>
                <c:pt idx="1016">
                  <c:v>0.093564356</c:v>
                </c:pt>
                <c:pt idx="1017">
                  <c:v>0.093663366</c:v>
                </c:pt>
                <c:pt idx="1018">
                  <c:v>0.093762376</c:v>
                </c:pt>
                <c:pt idx="1019">
                  <c:v>0.093861386</c:v>
                </c:pt>
                <c:pt idx="1020">
                  <c:v>0.093960396</c:v>
                </c:pt>
                <c:pt idx="1021">
                  <c:v>0.093960396</c:v>
                </c:pt>
                <c:pt idx="1022">
                  <c:v>0.094059406</c:v>
                </c:pt>
                <c:pt idx="1023">
                  <c:v>0.094158416</c:v>
                </c:pt>
                <c:pt idx="1024">
                  <c:v>0.094257426</c:v>
                </c:pt>
                <c:pt idx="1025">
                  <c:v>0.094356436</c:v>
                </c:pt>
                <c:pt idx="1026">
                  <c:v>0.094455446</c:v>
                </c:pt>
                <c:pt idx="1027">
                  <c:v>0.094455446</c:v>
                </c:pt>
                <c:pt idx="1028">
                  <c:v>0.094554455</c:v>
                </c:pt>
                <c:pt idx="1029">
                  <c:v>0.094653465</c:v>
                </c:pt>
                <c:pt idx="1030">
                  <c:v>0.094752475</c:v>
                </c:pt>
                <c:pt idx="1031">
                  <c:v>0.094851485</c:v>
                </c:pt>
                <c:pt idx="1032">
                  <c:v>0.094851485</c:v>
                </c:pt>
                <c:pt idx="1033">
                  <c:v>0.094950495</c:v>
                </c:pt>
                <c:pt idx="1034">
                  <c:v>0.095049505</c:v>
                </c:pt>
                <c:pt idx="1035">
                  <c:v>0.095148515</c:v>
                </c:pt>
                <c:pt idx="1036">
                  <c:v>0.095247525</c:v>
                </c:pt>
                <c:pt idx="1037">
                  <c:v>0.095247525</c:v>
                </c:pt>
                <c:pt idx="1038">
                  <c:v>0.095346535</c:v>
                </c:pt>
                <c:pt idx="1039">
                  <c:v>0.095445545</c:v>
                </c:pt>
                <c:pt idx="1040">
                  <c:v>0.095544554</c:v>
                </c:pt>
                <c:pt idx="1041">
                  <c:v>0.095643564</c:v>
                </c:pt>
                <c:pt idx="1042">
                  <c:v>0.095742574</c:v>
                </c:pt>
                <c:pt idx="1043">
                  <c:v>0.095841584</c:v>
                </c:pt>
                <c:pt idx="1044">
                  <c:v>0.095940594</c:v>
                </c:pt>
                <c:pt idx="1045">
                  <c:v>0.096039604</c:v>
                </c:pt>
                <c:pt idx="1046">
                  <c:v>0.096138614</c:v>
                </c:pt>
                <c:pt idx="1047">
                  <c:v>0.096237624</c:v>
                </c:pt>
                <c:pt idx="1048">
                  <c:v>0.096336634</c:v>
                </c:pt>
                <c:pt idx="1049">
                  <c:v>0.096435644</c:v>
                </c:pt>
                <c:pt idx="1050">
                  <c:v>0.096534653</c:v>
                </c:pt>
                <c:pt idx="1051">
                  <c:v>0.096633663</c:v>
                </c:pt>
                <c:pt idx="1052">
                  <c:v>0.096732673</c:v>
                </c:pt>
                <c:pt idx="1053">
                  <c:v>0.096831683</c:v>
                </c:pt>
                <c:pt idx="1054">
                  <c:v>0.096930693</c:v>
                </c:pt>
                <c:pt idx="1055">
                  <c:v>0.097029703</c:v>
                </c:pt>
                <c:pt idx="1056">
                  <c:v>0.097128713</c:v>
                </c:pt>
                <c:pt idx="1057">
                  <c:v>0.097128713</c:v>
                </c:pt>
                <c:pt idx="1058">
                  <c:v>0.097227723</c:v>
                </c:pt>
                <c:pt idx="1059">
                  <c:v>0.097326733</c:v>
                </c:pt>
                <c:pt idx="1060">
                  <c:v>0.097425743</c:v>
                </c:pt>
                <c:pt idx="1061">
                  <c:v>0.097524752</c:v>
                </c:pt>
                <c:pt idx="1062">
                  <c:v>0.097524752</c:v>
                </c:pt>
                <c:pt idx="1063">
                  <c:v>0.097623762</c:v>
                </c:pt>
                <c:pt idx="1064">
                  <c:v>0.097722772</c:v>
                </c:pt>
                <c:pt idx="1065">
                  <c:v>0.097821782</c:v>
                </c:pt>
                <c:pt idx="1066">
                  <c:v>0.097920792</c:v>
                </c:pt>
                <c:pt idx="1067">
                  <c:v>0.097920792</c:v>
                </c:pt>
                <c:pt idx="1068">
                  <c:v>0.098019802</c:v>
                </c:pt>
                <c:pt idx="1069">
                  <c:v>0.098118812</c:v>
                </c:pt>
                <c:pt idx="1070">
                  <c:v>0.098217822</c:v>
                </c:pt>
                <c:pt idx="1071">
                  <c:v>0.098316832</c:v>
                </c:pt>
                <c:pt idx="1072">
                  <c:v>0.098415842</c:v>
                </c:pt>
                <c:pt idx="1073">
                  <c:v>0.098415842</c:v>
                </c:pt>
                <c:pt idx="1074">
                  <c:v>0.098514851</c:v>
                </c:pt>
                <c:pt idx="1075">
                  <c:v>0.098613861</c:v>
                </c:pt>
                <c:pt idx="1076">
                  <c:v>0.098712871</c:v>
                </c:pt>
                <c:pt idx="1077">
                  <c:v>0.098811881</c:v>
                </c:pt>
                <c:pt idx="1078">
                  <c:v>0.098910891</c:v>
                </c:pt>
                <c:pt idx="1079">
                  <c:v>0.099009901</c:v>
                </c:pt>
                <c:pt idx="1080">
                  <c:v>0.099108911</c:v>
                </c:pt>
                <c:pt idx="1081">
                  <c:v>0.099207921</c:v>
                </c:pt>
                <c:pt idx="1082">
                  <c:v>0.099306931</c:v>
                </c:pt>
                <c:pt idx="1083">
                  <c:v>0.099405941</c:v>
                </c:pt>
                <c:pt idx="1084">
                  <c:v>0.09950495</c:v>
                </c:pt>
                <c:pt idx="1085">
                  <c:v>0.09960396</c:v>
                </c:pt>
                <c:pt idx="1086">
                  <c:v>0.09970297</c:v>
                </c:pt>
                <c:pt idx="1087">
                  <c:v>0.09980198</c:v>
                </c:pt>
                <c:pt idx="1088">
                  <c:v>0.09990099</c:v>
                </c:pt>
                <c:pt idx="1089">
                  <c:v>0.1</c:v>
                </c:pt>
                <c:pt idx="1090">
                  <c:v>0.10009901</c:v>
                </c:pt>
                <c:pt idx="1091">
                  <c:v>0.10019802</c:v>
                </c:pt>
                <c:pt idx="1092">
                  <c:v>0.10029703</c:v>
                </c:pt>
                <c:pt idx="1093">
                  <c:v>0.10039604</c:v>
                </c:pt>
                <c:pt idx="1094">
                  <c:v>0.10049505</c:v>
                </c:pt>
                <c:pt idx="1095">
                  <c:v>0.100594059</c:v>
                </c:pt>
                <c:pt idx="1096">
                  <c:v>0.100693069</c:v>
                </c:pt>
                <c:pt idx="1097">
                  <c:v>0.100792079</c:v>
                </c:pt>
                <c:pt idx="1098">
                  <c:v>0.100891089</c:v>
                </c:pt>
                <c:pt idx="1099">
                  <c:v>0.100990099</c:v>
                </c:pt>
                <c:pt idx="1100">
                  <c:v>0.101089109</c:v>
                </c:pt>
                <c:pt idx="1101">
                  <c:v>0.101188119</c:v>
                </c:pt>
                <c:pt idx="1102">
                  <c:v>0.101287129</c:v>
                </c:pt>
                <c:pt idx="1103">
                  <c:v>0.101386139</c:v>
                </c:pt>
                <c:pt idx="1104">
                  <c:v>0.101485149</c:v>
                </c:pt>
                <c:pt idx="1105">
                  <c:v>0.101584158</c:v>
                </c:pt>
                <c:pt idx="1106">
                  <c:v>0.101683168</c:v>
                </c:pt>
                <c:pt idx="1107">
                  <c:v>0.101782178</c:v>
                </c:pt>
                <c:pt idx="1108">
                  <c:v>0.101782178</c:v>
                </c:pt>
                <c:pt idx="1109">
                  <c:v>0.101881188</c:v>
                </c:pt>
                <c:pt idx="1110">
                  <c:v>0.101980198</c:v>
                </c:pt>
                <c:pt idx="1111">
                  <c:v>0.102079208</c:v>
                </c:pt>
                <c:pt idx="1112">
                  <c:v>0.102178218</c:v>
                </c:pt>
                <c:pt idx="1113">
                  <c:v>0.102178218</c:v>
                </c:pt>
                <c:pt idx="1114">
                  <c:v>0.102277228</c:v>
                </c:pt>
                <c:pt idx="1115">
                  <c:v>0.102376238</c:v>
                </c:pt>
                <c:pt idx="1116">
                  <c:v>0.102475248</c:v>
                </c:pt>
                <c:pt idx="1117">
                  <c:v>0.102574257</c:v>
                </c:pt>
                <c:pt idx="1118">
                  <c:v>0.102673267</c:v>
                </c:pt>
                <c:pt idx="1119">
                  <c:v>0.102772277</c:v>
                </c:pt>
                <c:pt idx="1120">
                  <c:v>0.102871287</c:v>
                </c:pt>
                <c:pt idx="1121">
                  <c:v>0.102970297</c:v>
                </c:pt>
                <c:pt idx="1122">
                  <c:v>0.103069307</c:v>
                </c:pt>
                <c:pt idx="1123">
                  <c:v>0.103168317</c:v>
                </c:pt>
                <c:pt idx="1124">
                  <c:v>0.103267327</c:v>
                </c:pt>
                <c:pt idx="1125">
                  <c:v>0.103366337</c:v>
                </c:pt>
                <c:pt idx="1126">
                  <c:v>0.103465347</c:v>
                </c:pt>
                <c:pt idx="1127">
                  <c:v>0.103564356</c:v>
                </c:pt>
                <c:pt idx="1128">
                  <c:v>0.103663366</c:v>
                </c:pt>
                <c:pt idx="1129">
                  <c:v>0.103663366</c:v>
                </c:pt>
                <c:pt idx="1130">
                  <c:v>0.103762376</c:v>
                </c:pt>
                <c:pt idx="1131">
                  <c:v>0.103861386</c:v>
                </c:pt>
                <c:pt idx="1132">
                  <c:v>0.103960396</c:v>
                </c:pt>
                <c:pt idx="1133">
                  <c:v>0.104059406</c:v>
                </c:pt>
                <c:pt idx="1134">
                  <c:v>0.104158416</c:v>
                </c:pt>
                <c:pt idx="1135">
                  <c:v>0.104257426</c:v>
                </c:pt>
                <c:pt idx="1136">
                  <c:v>0.104356436</c:v>
                </c:pt>
                <c:pt idx="1137">
                  <c:v>0.104455446</c:v>
                </c:pt>
                <c:pt idx="1138">
                  <c:v>0.104554455</c:v>
                </c:pt>
                <c:pt idx="1139">
                  <c:v>0.104653465</c:v>
                </c:pt>
                <c:pt idx="1140">
                  <c:v>0.104752475</c:v>
                </c:pt>
                <c:pt idx="1141">
                  <c:v>0.104851485</c:v>
                </c:pt>
                <c:pt idx="1142">
                  <c:v>0.104950495</c:v>
                </c:pt>
                <c:pt idx="1143">
                  <c:v>0.105049505</c:v>
                </c:pt>
                <c:pt idx="1144">
                  <c:v>0.105148515</c:v>
                </c:pt>
                <c:pt idx="1145">
                  <c:v>0.105247525</c:v>
                </c:pt>
                <c:pt idx="1146">
                  <c:v>0.105346535</c:v>
                </c:pt>
                <c:pt idx="1147">
                  <c:v>0.105445545</c:v>
                </c:pt>
                <c:pt idx="1148">
                  <c:v>0.105544554</c:v>
                </c:pt>
                <c:pt idx="1149">
                  <c:v>0.105643564</c:v>
                </c:pt>
                <c:pt idx="1150">
                  <c:v>0.105742574</c:v>
                </c:pt>
                <c:pt idx="1151">
                  <c:v>0.105841584</c:v>
                </c:pt>
                <c:pt idx="1152">
                  <c:v>0.105940594</c:v>
                </c:pt>
                <c:pt idx="1153">
                  <c:v>0.106039604</c:v>
                </c:pt>
                <c:pt idx="1154">
                  <c:v>0.106138614</c:v>
                </c:pt>
                <c:pt idx="1155">
                  <c:v>0.106237624</c:v>
                </c:pt>
                <c:pt idx="1156">
                  <c:v>0.106237624</c:v>
                </c:pt>
                <c:pt idx="1157">
                  <c:v>0.106336634</c:v>
                </c:pt>
                <c:pt idx="1158">
                  <c:v>0.106435644</c:v>
                </c:pt>
                <c:pt idx="1159">
                  <c:v>0.106534653</c:v>
                </c:pt>
                <c:pt idx="1160">
                  <c:v>0.106633663</c:v>
                </c:pt>
                <c:pt idx="1161">
                  <c:v>0.106732673</c:v>
                </c:pt>
                <c:pt idx="1162">
                  <c:v>0.106831683</c:v>
                </c:pt>
                <c:pt idx="1163">
                  <c:v>0.106930693</c:v>
                </c:pt>
                <c:pt idx="1164">
                  <c:v>0.107029703</c:v>
                </c:pt>
                <c:pt idx="1165">
                  <c:v>0.107128713</c:v>
                </c:pt>
                <c:pt idx="1166">
                  <c:v>0.107227723</c:v>
                </c:pt>
                <c:pt idx="1167">
                  <c:v>0.107326733</c:v>
                </c:pt>
                <c:pt idx="1168">
                  <c:v>0.107425743</c:v>
                </c:pt>
                <c:pt idx="1169">
                  <c:v>0.107524752</c:v>
                </c:pt>
                <c:pt idx="1170">
                  <c:v>0.107623762</c:v>
                </c:pt>
                <c:pt idx="1171">
                  <c:v>0.107722772</c:v>
                </c:pt>
                <c:pt idx="1172">
                  <c:v>0.107821782</c:v>
                </c:pt>
                <c:pt idx="1173">
                  <c:v>0.107920792</c:v>
                </c:pt>
                <c:pt idx="1174">
                  <c:v>0.108019802</c:v>
                </c:pt>
                <c:pt idx="1175">
                  <c:v>0.108019802</c:v>
                </c:pt>
                <c:pt idx="1176">
                  <c:v>0.108118812</c:v>
                </c:pt>
                <c:pt idx="1177">
                  <c:v>0.108217822</c:v>
                </c:pt>
                <c:pt idx="1178">
                  <c:v>0.108316832</c:v>
                </c:pt>
                <c:pt idx="1179">
                  <c:v>0.108415842</c:v>
                </c:pt>
                <c:pt idx="1180">
                  <c:v>0.108514851</c:v>
                </c:pt>
                <c:pt idx="1181">
                  <c:v>0.108613861</c:v>
                </c:pt>
                <c:pt idx="1182">
                  <c:v>0.108613861</c:v>
                </c:pt>
                <c:pt idx="1183">
                  <c:v>0.108712871</c:v>
                </c:pt>
                <c:pt idx="1184">
                  <c:v>0.108811881</c:v>
                </c:pt>
                <c:pt idx="1185">
                  <c:v>0.108910891</c:v>
                </c:pt>
                <c:pt idx="1186">
                  <c:v>0.109009901</c:v>
                </c:pt>
                <c:pt idx="1187">
                  <c:v>0.109108911</c:v>
                </c:pt>
                <c:pt idx="1188">
                  <c:v>0.109207921</c:v>
                </c:pt>
                <c:pt idx="1189">
                  <c:v>0.109306931</c:v>
                </c:pt>
                <c:pt idx="1190">
                  <c:v>0.109405941</c:v>
                </c:pt>
                <c:pt idx="1191">
                  <c:v>0.10950495</c:v>
                </c:pt>
                <c:pt idx="1192">
                  <c:v>0.10960396</c:v>
                </c:pt>
                <c:pt idx="1193">
                  <c:v>0.10970297</c:v>
                </c:pt>
                <c:pt idx="1194">
                  <c:v>0.10980198</c:v>
                </c:pt>
                <c:pt idx="1195">
                  <c:v>0.10990099</c:v>
                </c:pt>
                <c:pt idx="1196">
                  <c:v>0.11</c:v>
                </c:pt>
                <c:pt idx="1197">
                  <c:v>0.11009901</c:v>
                </c:pt>
                <c:pt idx="1198">
                  <c:v>0.11019802</c:v>
                </c:pt>
                <c:pt idx="1199">
                  <c:v>0.11029703</c:v>
                </c:pt>
                <c:pt idx="1200">
                  <c:v>0.11039604</c:v>
                </c:pt>
                <c:pt idx="1201">
                  <c:v>0.11039604</c:v>
                </c:pt>
                <c:pt idx="1202">
                  <c:v>0.11049505</c:v>
                </c:pt>
                <c:pt idx="1203">
                  <c:v>0.110594059</c:v>
                </c:pt>
                <c:pt idx="1204">
                  <c:v>0.110693069</c:v>
                </c:pt>
                <c:pt idx="1205">
                  <c:v>0.110792079</c:v>
                </c:pt>
                <c:pt idx="1206">
                  <c:v>0.110891089</c:v>
                </c:pt>
                <c:pt idx="1207">
                  <c:v>0.110990099</c:v>
                </c:pt>
                <c:pt idx="1208">
                  <c:v>0.111089109</c:v>
                </c:pt>
                <c:pt idx="1209">
                  <c:v>0.111188119</c:v>
                </c:pt>
                <c:pt idx="1210">
                  <c:v>0.111287129</c:v>
                </c:pt>
                <c:pt idx="1211">
                  <c:v>0.111386139</c:v>
                </c:pt>
                <c:pt idx="1212">
                  <c:v>0.111485149</c:v>
                </c:pt>
                <c:pt idx="1213">
                  <c:v>0.111584158</c:v>
                </c:pt>
                <c:pt idx="1214">
                  <c:v>0.111683168</c:v>
                </c:pt>
                <c:pt idx="1215">
                  <c:v>0.111782178</c:v>
                </c:pt>
                <c:pt idx="1216">
                  <c:v>0.111881188</c:v>
                </c:pt>
                <c:pt idx="1217">
                  <c:v>0.111980198</c:v>
                </c:pt>
                <c:pt idx="1218">
                  <c:v>0.112079208</c:v>
                </c:pt>
                <c:pt idx="1219">
                  <c:v>0.112178218</c:v>
                </c:pt>
                <c:pt idx="1220">
                  <c:v>0.112178218</c:v>
                </c:pt>
                <c:pt idx="1221">
                  <c:v>0.112277228</c:v>
                </c:pt>
                <c:pt idx="1222">
                  <c:v>0.112376238</c:v>
                </c:pt>
                <c:pt idx="1223">
                  <c:v>0.112475248</c:v>
                </c:pt>
                <c:pt idx="1224">
                  <c:v>0.112574257</c:v>
                </c:pt>
                <c:pt idx="1225">
                  <c:v>0.112673267</c:v>
                </c:pt>
                <c:pt idx="1226">
                  <c:v>0.112772277</c:v>
                </c:pt>
                <c:pt idx="1227">
                  <c:v>0.112871287</c:v>
                </c:pt>
                <c:pt idx="1228">
                  <c:v>0.112970297</c:v>
                </c:pt>
                <c:pt idx="1229">
                  <c:v>0.113069307</c:v>
                </c:pt>
                <c:pt idx="1230">
                  <c:v>0.113168317</c:v>
                </c:pt>
                <c:pt idx="1231">
                  <c:v>0.113267327</c:v>
                </c:pt>
                <c:pt idx="1232">
                  <c:v>0.113366337</c:v>
                </c:pt>
                <c:pt idx="1233">
                  <c:v>0.113465347</c:v>
                </c:pt>
                <c:pt idx="1234">
                  <c:v>0.113465347</c:v>
                </c:pt>
                <c:pt idx="1235">
                  <c:v>0.113564356</c:v>
                </c:pt>
                <c:pt idx="1236">
                  <c:v>0.113663366</c:v>
                </c:pt>
                <c:pt idx="1237">
                  <c:v>0.113762376</c:v>
                </c:pt>
                <c:pt idx="1238">
                  <c:v>0.113861386</c:v>
                </c:pt>
                <c:pt idx="1239">
                  <c:v>0.113960396</c:v>
                </c:pt>
                <c:pt idx="1240">
                  <c:v>0.114059406</c:v>
                </c:pt>
                <c:pt idx="1241">
                  <c:v>0.114158416</c:v>
                </c:pt>
                <c:pt idx="1242">
                  <c:v>0.114257426</c:v>
                </c:pt>
                <c:pt idx="1243">
                  <c:v>0.114356436</c:v>
                </c:pt>
                <c:pt idx="1244">
                  <c:v>0.114455446</c:v>
                </c:pt>
                <c:pt idx="1245">
                  <c:v>0.114554455</c:v>
                </c:pt>
                <c:pt idx="1246">
                  <c:v>0.114653465</c:v>
                </c:pt>
                <c:pt idx="1247">
                  <c:v>0.114752475</c:v>
                </c:pt>
                <c:pt idx="1248">
                  <c:v>0.114851485</c:v>
                </c:pt>
                <c:pt idx="1249">
                  <c:v>0.114950495</c:v>
                </c:pt>
                <c:pt idx="1250">
                  <c:v>0.114950495</c:v>
                </c:pt>
                <c:pt idx="1251">
                  <c:v>0.115049505</c:v>
                </c:pt>
                <c:pt idx="1252">
                  <c:v>0.115148515</c:v>
                </c:pt>
                <c:pt idx="1253">
                  <c:v>0.115247525</c:v>
                </c:pt>
                <c:pt idx="1254">
                  <c:v>0.115346535</c:v>
                </c:pt>
                <c:pt idx="1255">
                  <c:v>0.115445545</c:v>
                </c:pt>
                <c:pt idx="1256">
                  <c:v>0.115544554</c:v>
                </c:pt>
                <c:pt idx="1257">
                  <c:v>0.115643564</c:v>
                </c:pt>
                <c:pt idx="1258">
                  <c:v>0.115742574</c:v>
                </c:pt>
                <c:pt idx="1259">
                  <c:v>0.115841584</c:v>
                </c:pt>
                <c:pt idx="1260">
                  <c:v>0.115841584</c:v>
                </c:pt>
                <c:pt idx="1261">
                  <c:v>0.115940594</c:v>
                </c:pt>
                <c:pt idx="1262">
                  <c:v>0.116039604</c:v>
                </c:pt>
                <c:pt idx="1263">
                  <c:v>0.116138614</c:v>
                </c:pt>
                <c:pt idx="1264">
                  <c:v>0.116237624</c:v>
                </c:pt>
                <c:pt idx="1265">
                  <c:v>0.116336634</c:v>
                </c:pt>
                <c:pt idx="1266">
                  <c:v>0.116435644</c:v>
                </c:pt>
                <c:pt idx="1267">
                  <c:v>0.116534653</c:v>
                </c:pt>
                <c:pt idx="1268">
                  <c:v>0.116633663</c:v>
                </c:pt>
                <c:pt idx="1269">
                  <c:v>0.116732673</c:v>
                </c:pt>
                <c:pt idx="1270">
                  <c:v>0.116831683</c:v>
                </c:pt>
                <c:pt idx="1271">
                  <c:v>0.116930693</c:v>
                </c:pt>
                <c:pt idx="1272">
                  <c:v>0.117029703</c:v>
                </c:pt>
                <c:pt idx="1273">
                  <c:v>0.117128713</c:v>
                </c:pt>
                <c:pt idx="1274">
                  <c:v>0.117227723</c:v>
                </c:pt>
                <c:pt idx="1275">
                  <c:v>0.117326733</c:v>
                </c:pt>
                <c:pt idx="1276">
                  <c:v>0.117326733</c:v>
                </c:pt>
                <c:pt idx="1277">
                  <c:v>0.117425743</c:v>
                </c:pt>
                <c:pt idx="1278">
                  <c:v>0.117524752</c:v>
                </c:pt>
                <c:pt idx="1279">
                  <c:v>0.117623762</c:v>
                </c:pt>
                <c:pt idx="1280">
                  <c:v>0.117722772</c:v>
                </c:pt>
                <c:pt idx="1281">
                  <c:v>0.117821782</c:v>
                </c:pt>
                <c:pt idx="1282">
                  <c:v>0.117920792</c:v>
                </c:pt>
                <c:pt idx="1283">
                  <c:v>0.118019802</c:v>
                </c:pt>
                <c:pt idx="1284">
                  <c:v>0.118118812</c:v>
                </c:pt>
                <c:pt idx="1285">
                  <c:v>0.118217822</c:v>
                </c:pt>
                <c:pt idx="1286">
                  <c:v>0.118316832</c:v>
                </c:pt>
                <c:pt idx="1287">
                  <c:v>0.118415842</c:v>
                </c:pt>
                <c:pt idx="1288">
                  <c:v>0.118514851</c:v>
                </c:pt>
                <c:pt idx="1289">
                  <c:v>0.118613861</c:v>
                </c:pt>
                <c:pt idx="1290">
                  <c:v>0.118712871</c:v>
                </c:pt>
                <c:pt idx="1291">
                  <c:v>0.118811881</c:v>
                </c:pt>
                <c:pt idx="1292">
                  <c:v>0.118811881</c:v>
                </c:pt>
                <c:pt idx="1293">
                  <c:v>0.118910891</c:v>
                </c:pt>
                <c:pt idx="1294">
                  <c:v>0.119009901</c:v>
                </c:pt>
                <c:pt idx="1295">
                  <c:v>0.119108911</c:v>
                </c:pt>
                <c:pt idx="1296">
                  <c:v>0.119207921</c:v>
                </c:pt>
                <c:pt idx="1297">
                  <c:v>0.119306931</c:v>
                </c:pt>
                <c:pt idx="1298">
                  <c:v>0.119405941</c:v>
                </c:pt>
                <c:pt idx="1299">
                  <c:v>0.11950495</c:v>
                </c:pt>
                <c:pt idx="1300">
                  <c:v>0.11960396</c:v>
                </c:pt>
                <c:pt idx="1301">
                  <c:v>0.11970297</c:v>
                </c:pt>
                <c:pt idx="1302">
                  <c:v>0.11980198</c:v>
                </c:pt>
                <c:pt idx="1303">
                  <c:v>0.11990099</c:v>
                </c:pt>
                <c:pt idx="1304">
                  <c:v>0.12</c:v>
                </c:pt>
                <c:pt idx="1305">
                  <c:v>0.12009901</c:v>
                </c:pt>
                <c:pt idx="1306">
                  <c:v>0.12019802</c:v>
                </c:pt>
                <c:pt idx="1307">
                  <c:v>0.12029703</c:v>
                </c:pt>
                <c:pt idx="1308">
                  <c:v>0.12029703</c:v>
                </c:pt>
                <c:pt idx="1309">
                  <c:v>0.12039604</c:v>
                </c:pt>
                <c:pt idx="1310">
                  <c:v>0.12049505</c:v>
                </c:pt>
                <c:pt idx="1311">
                  <c:v>0.120594059</c:v>
                </c:pt>
                <c:pt idx="1312">
                  <c:v>0.120693069</c:v>
                </c:pt>
                <c:pt idx="1313">
                  <c:v>0.120792079</c:v>
                </c:pt>
                <c:pt idx="1314">
                  <c:v>0.120891089</c:v>
                </c:pt>
                <c:pt idx="1315">
                  <c:v>0.120990099</c:v>
                </c:pt>
                <c:pt idx="1316">
                  <c:v>0.121089109</c:v>
                </c:pt>
                <c:pt idx="1317">
                  <c:v>0.121188119</c:v>
                </c:pt>
                <c:pt idx="1318">
                  <c:v>0.121287129</c:v>
                </c:pt>
                <c:pt idx="1319">
                  <c:v>0.121386139</c:v>
                </c:pt>
                <c:pt idx="1320">
                  <c:v>0.121485149</c:v>
                </c:pt>
                <c:pt idx="1321">
                  <c:v>0.121584158</c:v>
                </c:pt>
                <c:pt idx="1322">
                  <c:v>0.121683168</c:v>
                </c:pt>
                <c:pt idx="1323">
                  <c:v>0.121782178</c:v>
                </c:pt>
                <c:pt idx="1324">
                  <c:v>0.121881188</c:v>
                </c:pt>
                <c:pt idx="1325">
                  <c:v>0.121980198</c:v>
                </c:pt>
                <c:pt idx="1326">
                  <c:v>0.122079208</c:v>
                </c:pt>
                <c:pt idx="1327">
                  <c:v>0.122178218</c:v>
                </c:pt>
                <c:pt idx="1328">
                  <c:v>0.122277228</c:v>
                </c:pt>
                <c:pt idx="1329">
                  <c:v>0.122376238</c:v>
                </c:pt>
                <c:pt idx="1330">
                  <c:v>0.122475248</c:v>
                </c:pt>
                <c:pt idx="1331">
                  <c:v>0.122574257</c:v>
                </c:pt>
                <c:pt idx="1332">
                  <c:v>0.122673267</c:v>
                </c:pt>
                <c:pt idx="1333">
                  <c:v>0.122772277</c:v>
                </c:pt>
                <c:pt idx="1334">
                  <c:v>0.122871287</c:v>
                </c:pt>
                <c:pt idx="1335">
                  <c:v>0.122871287</c:v>
                </c:pt>
                <c:pt idx="1336">
                  <c:v>0.122970297</c:v>
                </c:pt>
                <c:pt idx="1337">
                  <c:v>0.123069307</c:v>
                </c:pt>
                <c:pt idx="1338">
                  <c:v>0.123168317</c:v>
                </c:pt>
                <c:pt idx="1339">
                  <c:v>0.123267327</c:v>
                </c:pt>
                <c:pt idx="1340">
                  <c:v>0.123366337</c:v>
                </c:pt>
                <c:pt idx="1341">
                  <c:v>0.123465347</c:v>
                </c:pt>
                <c:pt idx="1342">
                  <c:v>0.123564356</c:v>
                </c:pt>
                <c:pt idx="1343">
                  <c:v>0.123663366</c:v>
                </c:pt>
                <c:pt idx="1344">
                  <c:v>0.123762376</c:v>
                </c:pt>
                <c:pt idx="1345">
                  <c:v>0.123861386</c:v>
                </c:pt>
                <c:pt idx="1346">
                  <c:v>0.123960396</c:v>
                </c:pt>
                <c:pt idx="1347">
                  <c:v>0.124059406</c:v>
                </c:pt>
                <c:pt idx="1348">
                  <c:v>0.124158416</c:v>
                </c:pt>
                <c:pt idx="1349">
                  <c:v>0.124257426</c:v>
                </c:pt>
                <c:pt idx="1350">
                  <c:v>0.124356436</c:v>
                </c:pt>
                <c:pt idx="1351">
                  <c:v>0.124455446</c:v>
                </c:pt>
                <c:pt idx="1352">
                  <c:v>0.124554455</c:v>
                </c:pt>
                <c:pt idx="1353">
                  <c:v>0.124554455</c:v>
                </c:pt>
                <c:pt idx="1354">
                  <c:v>0.124653465</c:v>
                </c:pt>
                <c:pt idx="1355">
                  <c:v>0.124752475</c:v>
                </c:pt>
                <c:pt idx="1356">
                  <c:v>0.124851485</c:v>
                </c:pt>
                <c:pt idx="1357">
                  <c:v>0.124950495</c:v>
                </c:pt>
                <c:pt idx="1358">
                  <c:v>0.125049505</c:v>
                </c:pt>
                <c:pt idx="1359">
                  <c:v>0.125148515</c:v>
                </c:pt>
                <c:pt idx="1360">
                  <c:v>0.125247525</c:v>
                </c:pt>
                <c:pt idx="1361">
                  <c:v>0.125247525</c:v>
                </c:pt>
                <c:pt idx="1362">
                  <c:v>0.125346535</c:v>
                </c:pt>
                <c:pt idx="1363">
                  <c:v>0.125445545</c:v>
                </c:pt>
                <c:pt idx="1364">
                  <c:v>0.125544554</c:v>
                </c:pt>
                <c:pt idx="1365">
                  <c:v>0.125643564</c:v>
                </c:pt>
                <c:pt idx="1366">
                  <c:v>0.125742574</c:v>
                </c:pt>
                <c:pt idx="1367">
                  <c:v>0.125841584</c:v>
                </c:pt>
                <c:pt idx="1368">
                  <c:v>0.125940594</c:v>
                </c:pt>
                <c:pt idx="1369">
                  <c:v>0.125940594</c:v>
                </c:pt>
                <c:pt idx="1370">
                  <c:v>0.126039604</c:v>
                </c:pt>
                <c:pt idx="1371">
                  <c:v>0.126138614</c:v>
                </c:pt>
                <c:pt idx="1372">
                  <c:v>0.126237624</c:v>
                </c:pt>
                <c:pt idx="1373">
                  <c:v>0.126336634</c:v>
                </c:pt>
                <c:pt idx="1374">
                  <c:v>0.126435644</c:v>
                </c:pt>
                <c:pt idx="1375">
                  <c:v>0.126534653</c:v>
                </c:pt>
                <c:pt idx="1376">
                  <c:v>0.126633663</c:v>
                </c:pt>
                <c:pt idx="1377">
                  <c:v>0.126732673</c:v>
                </c:pt>
                <c:pt idx="1378">
                  <c:v>0.126831683</c:v>
                </c:pt>
                <c:pt idx="1379">
                  <c:v>0.126930693</c:v>
                </c:pt>
                <c:pt idx="1380">
                  <c:v>0.127029703</c:v>
                </c:pt>
                <c:pt idx="1381">
                  <c:v>0.127128713</c:v>
                </c:pt>
                <c:pt idx="1382">
                  <c:v>0.127227723</c:v>
                </c:pt>
                <c:pt idx="1383">
                  <c:v>0.127326733</c:v>
                </c:pt>
                <c:pt idx="1384">
                  <c:v>0.127425743</c:v>
                </c:pt>
                <c:pt idx="1385">
                  <c:v>0.127524752</c:v>
                </c:pt>
                <c:pt idx="1386">
                  <c:v>0.127623762</c:v>
                </c:pt>
                <c:pt idx="1387">
                  <c:v>0.127722772</c:v>
                </c:pt>
                <c:pt idx="1388">
                  <c:v>0.127821782</c:v>
                </c:pt>
                <c:pt idx="1389">
                  <c:v>0.127821782</c:v>
                </c:pt>
                <c:pt idx="1390">
                  <c:v>0.127920792</c:v>
                </c:pt>
                <c:pt idx="1391">
                  <c:v>0.128019802</c:v>
                </c:pt>
                <c:pt idx="1392">
                  <c:v>0.128118812</c:v>
                </c:pt>
                <c:pt idx="1393">
                  <c:v>0.128217822</c:v>
                </c:pt>
                <c:pt idx="1394">
                  <c:v>0.128316832</c:v>
                </c:pt>
                <c:pt idx="1395">
                  <c:v>0.128415842</c:v>
                </c:pt>
                <c:pt idx="1396">
                  <c:v>0.128514851</c:v>
                </c:pt>
                <c:pt idx="1397">
                  <c:v>0.128613861</c:v>
                </c:pt>
                <c:pt idx="1398">
                  <c:v>0.128712871</c:v>
                </c:pt>
                <c:pt idx="1399">
                  <c:v>0.128811881</c:v>
                </c:pt>
                <c:pt idx="1400">
                  <c:v>0.128910891</c:v>
                </c:pt>
                <c:pt idx="1401">
                  <c:v>0.129009901</c:v>
                </c:pt>
                <c:pt idx="1402">
                  <c:v>0.129108911</c:v>
                </c:pt>
                <c:pt idx="1403">
                  <c:v>0.129207921</c:v>
                </c:pt>
                <c:pt idx="1404">
                  <c:v>0.129306931</c:v>
                </c:pt>
                <c:pt idx="1405">
                  <c:v>0.129405941</c:v>
                </c:pt>
                <c:pt idx="1406">
                  <c:v>0.12950495</c:v>
                </c:pt>
                <c:pt idx="1407">
                  <c:v>0.12960396</c:v>
                </c:pt>
                <c:pt idx="1408">
                  <c:v>0.12970297</c:v>
                </c:pt>
                <c:pt idx="1409">
                  <c:v>0.12980198</c:v>
                </c:pt>
                <c:pt idx="1410">
                  <c:v>0.12990099</c:v>
                </c:pt>
                <c:pt idx="1411">
                  <c:v>0.13</c:v>
                </c:pt>
                <c:pt idx="1412">
                  <c:v>0.13009901</c:v>
                </c:pt>
                <c:pt idx="1413">
                  <c:v>0.13019802</c:v>
                </c:pt>
                <c:pt idx="1414">
                  <c:v>0.13029703</c:v>
                </c:pt>
                <c:pt idx="1415">
                  <c:v>0.13039604</c:v>
                </c:pt>
                <c:pt idx="1416">
                  <c:v>0.13039604</c:v>
                </c:pt>
                <c:pt idx="1417">
                  <c:v>0.13049505</c:v>
                </c:pt>
                <c:pt idx="1418">
                  <c:v>0.130594059</c:v>
                </c:pt>
                <c:pt idx="1419">
                  <c:v>0.130693069</c:v>
                </c:pt>
                <c:pt idx="1420">
                  <c:v>0.130792079</c:v>
                </c:pt>
                <c:pt idx="1421">
                  <c:v>0.130891089</c:v>
                </c:pt>
                <c:pt idx="1422">
                  <c:v>0.130990099</c:v>
                </c:pt>
                <c:pt idx="1423">
                  <c:v>0.131089109</c:v>
                </c:pt>
                <c:pt idx="1424">
                  <c:v>0.131188119</c:v>
                </c:pt>
                <c:pt idx="1425">
                  <c:v>0.131287129</c:v>
                </c:pt>
                <c:pt idx="1426">
                  <c:v>0.131386139</c:v>
                </c:pt>
                <c:pt idx="1427">
                  <c:v>0.131485149</c:v>
                </c:pt>
                <c:pt idx="1428">
                  <c:v>0.131584158</c:v>
                </c:pt>
                <c:pt idx="1429">
                  <c:v>0.131683168</c:v>
                </c:pt>
                <c:pt idx="1430">
                  <c:v>0.131782178</c:v>
                </c:pt>
                <c:pt idx="1431">
                  <c:v>0.131881188</c:v>
                </c:pt>
                <c:pt idx="1432">
                  <c:v>0.131980198</c:v>
                </c:pt>
                <c:pt idx="1433">
                  <c:v>0.132079208</c:v>
                </c:pt>
                <c:pt idx="1434">
                  <c:v>0.132178218</c:v>
                </c:pt>
                <c:pt idx="1435">
                  <c:v>0.132277228</c:v>
                </c:pt>
                <c:pt idx="1436">
                  <c:v>0.132376238</c:v>
                </c:pt>
                <c:pt idx="1437">
                  <c:v>0.132475248</c:v>
                </c:pt>
                <c:pt idx="1438">
                  <c:v>0.132574257</c:v>
                </c:pt>
                <c:pt idx="1439">
                  <c:v>0.132673267</c:v>
                </c:pt>
                <c:pt idx="1440">
                  <c:v>0.132772277</c:v>
                </c:pt>
                <c:pt idx="1441">
                  <c:v>0.132871287</c:v>
                </c:pt>
                <c:pt idx="1442">
                  <c:v>0.132970297</c:v>
                </c:pt>
                <c:pt idx="1443">
                  <c:v>0.132970297</c:v>
                </c:pt>
                <c:pt idx="1444">
                  <c:v>0.133069307</c:v>
                </c:pt>
                <c:pt idx="1445">
                  <c:v>0.133168317</c:v>
                </c:pt>
                <c:pt idx="1446">
                  <c:v>0.133267327</c:v>
                </c:pt>
                <c:pt idx="1447">
                  <c:v>0.133366337</c:v>
                </c:pt>
                <c:pt idx="1448">
                  <c:v>0.133465347</c:v>
                </c:pt>
                <c:pt idx="1449">
                  <c:v>0.133564356</c:v>
                </c:pt>
                <c:pt idx="1450">
                  <c:v>0.133663366</c:v>
                </c:pt>
                <c:pt idx="1451">
                  <c:v>0.133762376</c:v>
                </c:pt>
                <c:pt idx="1452">
                  <c:v>0.133861386</c:v>
                </c:pt>
                <c:pt idx="1453">
                  <c:v>0.133960396</c:v>
                </c:pt>
                <c:pt idx="1454">
                  <c:v>0.134059406</c:v>
                </c:pt>
                <c:pt idx="1455">
                  <c:v>0.134059406</c:v>
                </c:pt>
                <c:pt idx="1456">
                  <c:v>0.134158416</c:v>
                </c:pt>
                <c:pt idx="1457">
                  <c:v>0.134257426</c:v>
                </c:pt>
                <c:pt idx="1458">
                  <c:v>0.134356436</c:v>
                </c:pt>
                <c:pt idx="1459">
                  <c:v>0.134455446</c:v>
                </c:pt>
                <c:pt idx="1460">
                  <c:v>0.134554455</c:v>
                </c:pt>
                <c:pt idx="1461">
                  <c:v>0.134653465</c:v>
                </c:pt>
                <c:pt idx="1462">
                  <c:v>0.134752475</c:v>
                </c:pt>
                <c:pt idx="1463">
                  <c:v>0.134851485</c:v>
                </c:pt>
                <c:pt idx="1464">
                  <c:v>0.134950495</c:v>
                </c:pt>
                <c:pt idx="1465">
                  <c:v>0.135049505</c:v>
                </c:pt>
                <c:pt idx="1466">
                  <c:v>0.135148515</c:v>
                </c:pt>
                <c:pt idx="1467">
                  <c:v>0.135247525</c:v>
                </c:pt>
                <c:pt idx="1468">
                  <c:v>0.135346535</c:v>
                </c:pt>
                <c:pt idx="1469">
                  <c:v>0.135445545</c:v>
                </c:pt>
                <c:pt idx="1470">
                  <c:v>0.135544554</c:v>
                </c:pt>
                <c:pt idx="1471">
                  <c:v>0.135544554</c:v>
                </c:pt>
                <c:pt idx="1472">
                  <c:v>0.135643564</c:v>
                </c:pt>
                <c:pt idx="1473">
                  <c:v>0.135742574</c:v>
                </c:pt>
                <c:pt idx="1474">
                  <c:v>0.135841584</c:v>
                </c:pt>
                <c:pt idx="1475">
                  <c:v>0.135940594</c:v>
                </c:pt>
                <c:pt idx="1476">
                  <c:v>0.136039604</c:v>
                </c:pt>
                <c:pt idx="1477">
                  <c:v>0.136138614</c:v>
                </c:pt>
                <c:pt idx="1478">
                  <c:v>0.136237624</c:v>
                </c:pt>
                <c:pt idx="1479">
                  <c:v>0.136336634</c:v>
                </c:pt>
                <c:pt idx="1480">
                  <c:v>0.136435644</c:v>
                </c:pt>
                <c:pt idx="1481">
                  <c:v>0.136534653</c:v>
                </c:pt>
                <c:pt idx="1482">
                  <c:v>0.136633663</c:v>
                </c:pt>
                <c:pt idx="1483">
                  <c:v>0.136732673</c:v>
                </c:pt>
                <c:pt idx="1484">
                  <c:v>0.136831683</c:v>
                </c:pt>
                <c:pt idx="1485">
                  <c:v>0.136930693</c:v>
                </c:pt>
                <c:pt idx="1486">
                  <c:v>0.137029703</c:v>
                </c:pt>
                <c:pt idx="1487">
                  <c:v>0.137029703</c:v>
                </c:pt>
                <c:pt idx="1488">
                  <c:v>0.137128713</c:v>
                </c:pt>
                <c:pt idx="1489">
                  <c:v>0.137227723</c:v>
                </c:pt>
                <c:pt idx="1490">
                  <c:v>0.137326733</c:v>
                </c:pt>
                <c:pt idx="1491">
                  <c:v>0.137425743</c:v>
                </c:pt>
                <c:pt idx="1492">
                  <c:v>0.137524752</c:v>
                </c:pt>
                <c:pt idx="1493">
                  <c:v>0.137623762</c:v>
                </c:pt>
                <c:pt idx="1494">
                  <c:v>0.137722772</c:v>
                </c:pt>
                <c:pt idx="1495">
                  <c:v>0.137821782</c:v>
                </c:pt>
                <c:pt idx="1496">
                  <c:v>0.137920792</c:v>
                </c:pt>
                <c:pt idx="1497">
                  <c:v>0.138019802</c:v>
                </c:pt>
                <c:pt idx="1498">
                  <c:v>0.138118812</c:v>
                </c:pt>
                <c:pt idx="1499">
                  <c:v>0.138217822</c:v>
                </c:pt>
                <c:pt idx="1500">
                  <c:v>0.138316832</c:v>
                </c:pt>
                <c:pt idx="1501">
                  <c:v>0.138415842</c:v>
                </c:pt>
                <c:pt idx="1502">
                  <c:v>0.138514851</c:v>
                </c:pt>
                <c:pt idx="1503">
                  <c:v>0.138613861</c:v>
                </c:pt>
                <c:pt idx="1504">
                  <c:v>0.138712871</c:v>
                </c:pt>
                <c:pt idx="1505">
                  <c:v>0.138811881</c:v>
                </c:pt>
                <c:pt idx="1506">
                  <c:v>0.138910891</c:v>
                </c:pt>
                <c:pt idx="1507">
                  <c:v>0.139009901</c:v>
                </c:pt>
                <c:pt idx="1508">
                  <c:v>0.139108911</c:v>
                </c:pt>
                <c:pt idx="1509">
                  <c:v>0.139207921</c:v>
                </c:pt>
                <c:pt idx="1510">
                  <c:v>0.139306931</c:v>
                </c:pt>
                <c:pt idx="1511">
                  <c:v>0.139405941</c:v>
                </c:pt>
                <c:pt idx="1512">
                  <c:v>0.13950495</c:v>
                </c:pt>
                <c:pt idx="1513">
                  <c:v>0.13960396</c:v>
                </c:pt>
                <c:pt idx="1514">
                  <c:v>0.13970297</c:v>
                </c:pt>
                <c:pt idx="1515">
                  <c:v>0.13980198</c:v>
                </c:pt>
                <c:pt idx="1516">
                  <c:v>0.13990099</c:v>
                </c:pt>
                <c:pt idx="1517">
                  <c:v>0.14</c:v>
                </c:pt>
                <c:pt idx="1518">
                  <c:v>0.14009901</c:v>
                </c:pt>
                <c:pt idx="1519">
                  <c:v>0.14019802</c:v>
                </c:pt>
                <c:pt idx="1520">
                  <c:v>0.14029703</c:v>
                </c:pt>
                <c:pt idx="1521">
                  <c:v>0.14039604</c:v>
                </c:pt>
                <c:pt idx="1522">
                  <c:v>0.14039604</c:v>
                </c:pt>
                <c:pt idx="1523">
                  <c:v>0.14049505</c:v>
                </c:pt>
                <c:pt idx="1524">
                  <c:v>0.140594059</c:v>
                </c:pt>
                <c:pt idx="1525">
                  <c:v>0.140693069</c:v>
                </c:pt>
                <c:pt idx="1526">
                  <c:v>0.140792079</c:v>
                </c:pt>
                <c:pt idx="1527">
                  <c:v>0.140792079</c:v>
                </c:pt>
                <c:pt idx="1528">
                  <c:v>0.140891089</c:v>
                </c:pt>
                <c:pt idx="1529">
                  <c:v>0.140990099</c:v>
                </c:pt>
                <c:pt idx="1530">
                  <c:v>0.141089109</c:v>
                </c:pt>
                <c:pt idx="1531">
                  <c:v>0.141188119</c:v>
                </c:pt>
                <c:pt idx="1532">
                  <c:v>0.141287129</c:v>
                </c:pt>
                <c:pt idx="1533">
                  <c:v>0.141386139</c:v>
                </c:pt>
                <c:pt idx="1534">
                  <c:v>0.141485149</c:v>
                </c:pt>
                <c:pt idx="1535">
                  <c:v>0.141584158</c:v>
                </c:pt>
                <c:pt idx="1536">
                  <c:v>0.141683168</c:v>
                </c:pt>
                <c:pt idx="1537">
                  <c:v>0.141782178</c:v>
                </c:pt>
                <c:pt idx="1538">
                  <c:v>0.141881188</c:v>
                </c:pt>
                <c:pt idx="1539">
                  <c:v>0.141980198</c:v>
                </c:pt>
                <c:pt idx="1540">
                  <c:v>0.142079208</c:v>
                </c:pt>
                <c:pt idx="1541">
                  <c:v>0.142178218</c:v>
                </c:pt>
                <c:pt idx="1542">
                  <c:v>0.142277228</c:v>
                </c:pt>
                <c:pt idx="1543">
                  <c:v>0.142376238</c:v>
                </c:pt>
                <c:pt idx="1544">
                  <c:v>0.142475248</c:v>
                </c:pt>
                <c:pt idx="1545">
                  <c:v>0.142574257</c:v>
                </c:pt>
                <c:pt idx="1546">
                  <c:v>0.142673267</c:v>
                </c:pt>
                <c:pt idx="1547">
                  <c:v>0.142772277</c:v>
                </c:pt>
                <c:pt idx="1548">
                  <c:v>0.142871287</c:v>
                </c:pt>
                <c:pt idx="1549">
                  <c:v>0.142970297</c:v>
                </c:pt>
                <c:pt idx="1550">
                  <c:v>0.143069307</c:v>
                </c:pt>
                <c:pt idx="1551">
                  <c:v>0.143168317</c:v>
                </c:pt>
                <c:pt idx="1552">
                  <c:v>0.143267327</c:v>
                </c:pt>
                <c:pt idx="1553">
                  <c:v>0.143267327</c:v>
                </c:pt>
                <c:pt idx="1554">
                  <c:v>0.143366337</c:v>
                </c:pt>
                <c:pt idx="1555">
                  <c:v>0.143465347</c:v>
                </c:pt>
                <c:pt idx="1556">
                  <c:v>0.143564356</c:v>
                </c:pt>
                <c:pt idx="1557">
                  <c:v>0.143663366</c:v>
                </c:pt>
                <c:pt idx="1558">
                  <c:v>0.143762376</c:v>
                </c:pt>
                <c:pt idx="1559">
                  <c:v>0.143861386</c:v>
                </c:pt>
                <c:pt idx="1560">
                  <c:v>0.143960396</c:v>
                </c:pt>
                <c:pt idx="1561">
                  <c:v>0.144059406</c:v>
                </c:pt>
                <c:pt idx="1562">
                  <c:v>0.144158416</c:v>
                </c:pt>
                <c:pt idx="1563">
                  <c:v>0.144257426</c:v>
                </c:pt>
                <c:pt idx="1564">
                  <c:v>0.144356436</c:v>
                </c:pt>
                <c:pt idx="1565">
                  <c:v>0.144455446</c:v>
                </c:pt>
                <c:pt idx="1566">
                  <c:v>0.144554455</c:v>
                </c:pt>
                <c:pt idx="1567">
                  <c:v>0.144653465</c:v>
                </c:pt>
                <c:pt idx="1568">
                  <c:v>0.144752475</c:v>
                </c:pt>
                <c:pt idx="1569">
                  <c:v>0.144752475</c:v>
                </c:pt>
                <c:pt idx="1570">
                  <c:v>0.144851485</c:v>
                </c:pt>
                <c:pt idx="1571">
                  <c:v>0.144950495</c:v>
                </c:pt>
                <c:pt idx="1572">
                  <c:v>0.145049505</c:v>
                </c:pt>
                <c:pt idx="1573">
                  <c:v>0.145148515</c:v>
                </c:pt>
                <c:pt idx="1574">
                  <c:v>0.145247525</c:v>
                </c:pt>
                <c:pt idx="1575">
                  <c:v>0.145247525</c:v>
                </c:pt>
                <c:pt idx="1576">
                  <c:v>0.145346535</c:v>
                </c:pt>
                <c:pt idx="1577">
                  <c:v>0.145445545</c:v>
                </c:pt>
                <c:pt idx="1578">
                  <c:v>0.145544554</c:v>
                </c:pt>
                <c:pt idx="1579">
                  <c:v>0.145643564</c:v>
                </c:pt>
                <c:pt idx="1580">
                  <c:v>0.145742574</c:v>
                </c:pt>
                <c:pt idx="1581">
                  <c:v>0.145841584</c:v>
                </c:pt>
                <c:pt idx="1582">
                  <c:v>0.145841584</c:v>
                </c:pt>
                <c:pt idx="1583">
                  <c:v>0.145940594</c:v>
                </c:pt>
                <c:pt idx="1584">
                  <c:v>0.146039604</c:v>
                </c:pt>
                <c:pt idx="1585">
                  <c:v>0.146138614</c:v>
                </c:pt>
                <c:pt idx="1586">
                  <c:v>0.146237624</c:v>
                </c:pt>
                <c:pt idx="1587">
                  <c:v>0.146336634</c:v>
                </c:pt>
                <c:pt idx="1588">
                  <c:v>0.146435644</c:v>
                </c:pt>
                <c:pt idx="1589">
                  <c:v>0.146534653</c:v>
                </c:pt>
                <c:pt idx="1590">
                  <c:v>0.146633663</c:v>
                </c:pt>
                <c:pt idx="1591">
                  <c:v>0.146732673</c:v>
                </c:pt>
                <c:pt idx="1592">
                  <c:v>0.146831683</c:v>
                </c:pt>
                <c:pt idx="1593">
                  <c:v>0.146930693</c:v>
                </c:pt>
                <c:pt idx="1594">
                  <c:v>0.146930693</c:v>
                </c:pt>
                <c:pt idx="1595">
                  <c:v>0.147029703</c:v>
                </c:pt>
                <c:pt idx="1596">
                  <c:v>0.147128713</c:v>
                </c:pt>
                <c:pt idx="1597">
                  <c:v>0.147227723</c:v>
                </c:pt>
                <c:pt idx="1598">
                  <c:v>0.147326733</c:v>
                </c:pt>
                <c:pt idx="1599">
                  <c:v>0.147425743</c:v>
                </c:pt>
                <c:pt idx="1600">
                  <c:v>0.147524752</c:v>
                </c:pt>
                <c:pt idx="1601">
                  <c:v>0.147623762</c:v>
                </c:pt>
                <c:pt idx="1602">
                  <c:v>0.147722772</c:v>
                </c:pt>
                <c:pt idx="1603">
                  <c:v>0.147821782</c:v>
                </c:pt>
                <c:pt idx="1604">
                  <c:v>0.147920792</c:v>
                </c:pt>
                <c:pt idx="1605">
                  <c:v>0.148019802</c:v>
                </c:pt>
                <c:pt idx="1606">
                  <c:v>0.148019802</c:v>
                </c:pt>
                <c:pt idx="1607">
                  <c:v>0.148118812</c:v>
                </c:pt>
                <c:pt idx="1608">
                  <c:v>0.148217822</c:v>
                </c:pt>
                <c:pt idx="1609">
                  <c:v>0.148316832</c:v>
                </c:pt>
                <c:pt idx="1610">
                  <c:v>0.148415842</c:v>
                </c:pt>
                <c:pt idx="1611">
                  <c:v>0.148514851</c:v>
                </c:pt>
                <c:pt idx="1612">
                  <c:v>0.148613861</c:v>
                </c:pt>
                <c:pt idx="1613">
                  <c:v>0.148712871</c:v>
                </c:pt>
                <c:pt idx="1614">
                  <c:v>0.148811881</c:v>
                </c:pt>
                <c:pt idx="1615">
                  <c:v>0.148910891</c:v>
                </c:pt>
                <c:pt idx="1616">
                  <c:v>0.149009901</c:v>
                </c:pt>
                <c:pt idx="1617">
                  <c:v>0.149108911</c:v>
                </c:pt>
                <c:pt idx="1618">
                  <c:v>0.149207921</c:v>
                </c:pt>
                <c:pt idx="1619">
                  <c:v>0.149306931</c:v>
                </c:pt>
                <c:pt idx="1620">
                  <c:v>0.149405941</c:v>
                </c:pt>
                <c:pt idx="1621">
                  <c:v>0.14950495</c:v>
                </c:pt>
                <c:pt idx="1622">
                  <c:v>0.14960396</c:v>
                </c:pt>
                <c:pt idx="1623">
                  <c:v>0.14970297</c:v>
                </c:pt>
                <c:pt idx="1624">
                  <c:v>0.14980198</c:v>
                </c:pt>
                <c:pt idx="1625">
                  <c:v>0.14990099</c:v>
                </c:pt>
                <c:pt idx="1626">
                  <c:v>0.15</c:v>
                </c:pt>
                <c:pt idx="1627">
                  <c:v>0.15009901</c:v>
                </c:pt>
                <c:pt idx="1628">
                  <c:v>0.15019802</c:v>
                </c:pt>
                <c:pt idx="1629">
                  <c:v>0.15029703</c:v>
                </c:pt>
                <c:pt idx="1630">
                  <c:v>0.15039604</c:v>
                </c:pt>
                <c:pt idx="1631">
                  <c:v>0.15049505</c:v>
                </c:pt>
                <c:pt idx="1632">
                  <c:v>0.150594059</c:v>
                </c:pt>
                <c:pt idx="1633">
                  <c:v>0.150693069</c:v>
                </c:pt>
                <c:pt idx="1634">
                  <c:v>0.150792079</c:v>
                </c:pt>
                <c:pt idx="1635">
                  <c:v>0.150891089</c:v>
                </c:pt>
                <c:pt idx="1636">
                  <c:v>0.150990099</c:v>
                </c:pt>
                <c:pt idx="1637">
                  <c:v>0.151089109</c:v>
                </c:pt>
                <c:pt idx="1638">
                  <c:v>0.151089109</c:v>
                </c:pt>
                <c:pt idx="1639">
                  <c:v>0.151188119</c:v>
                </c:pt>
                <c:pt idx="1640">
                  <c:v>0.151287129</c:v>
                </c:pt>
                <c:pt idx="1641">
                  <c:v>0.151386139</c:v>
                </c:pt>
                <c:pt idx="1642">
                  <c:v>0.151485149</c:v>
                </c:pt>
                <c:pt idx="1643">
                  <c:v>0.151584158</c:v>
                </c:pt>
                <c:pt idx="1644">
                  <c:v>0.151683168</c:v>
                </c:pt>
                <c:pt idx="1645">
                  <c:v>0.151782178</c:v>
                </c:pt>
                <c:pt idx="1646">
                  <c:v>0.151782178</c:v>
                </c:pt>
                <c:pt idx="1647">
                  <c:v>0.151881188</c:v>
                </c:pt>
                <c:pt idx="1648">
                  <c:v>0.151980198</c:v>
                </c:pt>
                <c:pt idx="1649">
                  <c:v>0.152079208</c:v>
                </c:pt>
                <c:pt idx="1650">
                  <c:v>0.152178218</c:v>
                </c:pt>
                <c:pt idx="1651">
                  <c:v>0.152277228</c:v>
                </c:pt>
                <c:pt idx="1652">
                  <c:v>0.152376238</c:v>
                </c:pt>
                <c:pt idx="1653">
                  <c:v>0.152475248</c:v>
                </c:pt>
                <c:pt idx="1654">
                  <c:v>0.152574257</c:v>
                </c:pt>
                <c:pt idx="1655">
                  <c:v>0.152673267</c:v>
                </c:pt>
                <c:pt idx="1656">
                  <c:v>0.152772277</c:v>
                </c:pt>
                <c:pt idx="1657">
                  <c:v>0.152871287</c:v>
                </c:pt>
                <c:pt idx="1658">
                  <c:v>0.152970297</c:v>
                </c:pt>
                <c:pt idx="1659">
                  <c:v>0.153069307</c:v>
                </c:pt>
                <c:pt idx="1660">
                  <c:v>0.153168317</c:v>
                </c:pt>
                <c:pt idx="1661">
                  <c:v>0.153267327</c:v>
                </c:pt>
                <c:pt idx="1662">
                  <c:v>0.153366337</c:v>
                </c:pt>
                <c:pt idx="1663">
                  <c:v>0.153465347</c:v>
                </c:pt>
                <c:pt idx="1664">
                  <c:v>0.153564356</c:v>
                </c:pt>
                <c:pt idx="1665">
                  <c:v>0.153663366</c:v>
                </c:pt>
                <c:pt idx="1666">
                  <c:v>0.153762376</c:v>
                </c:pt>
                <c:pt idx="1667">
                  <c:v>0.153861386</c:v>
                </c:pt>
                <c:pt idx="1668">
                  <c:v>0.153960396</c:v>
                </c:pt>
                <c:pt idx="1669">
                  <c:v>0.154059406</c:v>
                </c:pt>
                <c:pt idx="1670">
                  <c:v>0.154158416</c:v>
                </c:pt>
                <c:pt idx="1671">
                  <c:v>0.154257426</c:v>
                </c:pt>
                <c:pt idx="1672">
                  <c:v>0.154356436</c:v>
                </c:pt>
                <c:pt idx="1673">
                  <c:v>0.154455446</c:v>
                </c:pt>
                <c:pt idx="1674">
                  <c:v>0.154554455</c:v>
                </c:pt>
                <c:pt idx="1675">
                  <c:v>0.154653465</c:v>
                </c:pt>
                <c:pt idx="1676">
                  <c:v>0.154752475</c:v>
                </c:pt>
                <c:pt idx="1677">
                  <c:v>0.154851485</c:v>
                </c:pt>
                <c:pt idx="1678">
                  <c:v>0.154851485</c:v>
                </c:pt>
                <c:pt idx="1679">
                  <c:v>0.154950495</c:v>
                </c:pt>
                <c:pt idx="1680">
                  <c:v>0.155049505</c:v>
                </c:pt>
                <c:pt idx="1681">
                  <c:v>0.155148515</c:v>
                </c:pt>
                <c:pt idx="1682">
                  <c:v>0.155247525</c:v>
                </c:pt>
                <c:pt idx="1683">
                  <c:v>0.155346535</c:v>
                </c:pt>
                <c:pt idx="1684">
                  <c:v>0.155445545</c:v>
                </c:pt>
                <c:pt idx="1685">
                  <c:v>0.155544554</c:v>
                </c:pt>
                <c:pt idx="1686">
                  <c:v>0.155643564</c:v>
                </c:pt>
                <c:pt idx="1687">
                  <c:v>0.155742574</c:v>
                </c:pt>
                <c:pt idx="1688">
                  <c:v>0.155841584</c:v>
                </c:pt>
                <c:pt idx="1689">
                  <c:v>0.155940594</c:v>
                </c:pt>
                <c:pt idx="1690">
                  <c:v>0.156039604</c:v>
                </c:pt>
                <c:pt idx="1691">
                  <c:v>0.156138614</c:v>
                </c:pt>
                <c:pt idx="1692">
                  <c:v>0.156237624</c:v>
                </c:pt>
                <c:pt idx="1693">
                  <c:v>0.156336634</c:v>
                </c:pt>
                <c:pt idx="1694">
                  <c:v>0.156435644</c:v>
                </c:pt>
                <c:pt idx="1695">
                  <c:v>0.156534653</c:v>
                </c:pt>
                <c:pt idx="1696">
                  <c:v>0.156633663</c:v>
                </c:pt>
                <c:pt idx="1697">
                  <c:v>0.156732673</c:v>
                </c:pt>
                <c:pt idx="1698">
                  <c:v>0.156831683</c:v>
                </c:pt>
                <c:pt idx="1699">
                  <c:v>0.156930693</c:v>
                </c:pt>
                <c:pt idx="1700">
                  <c:v>0.157029703</c:v>
                </c:pt>
                <c:pt idx="1701">
                  <c:v>0.157128713</c:v>
                </c:pt>
                <c:pt idx="1702">
                  <c:v>0.157227723</c:v>
                </c:pt>
                <c:pt idx="1703">
                  <c:v>0.157227723</c:v>
                </c:pt>
                <c:pt idx="1704">
                  <c:v>0.157326733</c:v>
                </c:pt>
                <c:pt idx="1705">
                  <c:v>0.157425743</c:v>
                </c:pt>
                <c:pt idx="1706">
                  <c:v>0.157524752</c:v>
                </c:pt>
                <c:pt idx="1707">
                  <c:v>0.157623762</c:v>
                </c:pt>
                <c:pt idx="1708">
                  <c:v>0.157722772</c:v>
                </c:pt>
                <c:pt idx="1709">
                  <c:v>0.157821782</c:v>
                </c:pt>
                <c:pt idx="1710">
                  <c:v>0.157920792</c:v>
                </c:pt>
                <c:pt idx="1711">
                  <c:v>0.158019802</c:v>
                </c:pt>
                <c:pt idx="1712">
                  <c:v>0.158118812</c:v>
                </c:pt>
                <c:pt idx="1713">
                  <c:v>0.158217822</c:v>
                </c:pt>
                <c:pt idx="1714">
                  <c:v>0.158316832</c:v>
                </c:pt>
                <c:pt idx="1715">
                  <c:v>0.158316832</c:v>
                </c:pt>
                <c:pt idx="1716">
                  <c:v>0.158415842</c:v>
                </c:pt>
                <c:pt idx="1717">
                  <c:v>0.158514851</c:v>
                </c:pt>
                <c:pt idx="1718">
                  <c:v>0.158613861</c:v>
                </c:pt>
                <c:pt idx="1719">
                  <c:v>0.158712871</c:v>
                </c:pt>
                <c:pt idx="1720">
                  <c:v>0.158811881</c:v>
                </c:pt>
                <c:pt idx="1721">
                  <c:v>0.158910891</c:v>
                </c:pt>
                <c:pt idx="1722">
                  <c:v>0.159009901</c:v>
                </c:pt>
                <c:pt idx="1723">
                  <c:v>0.159108911</c:v>
                </c:pt>
                <c:pt idx="1724">
                  <c:v>0.159207921</c:v>
                </c:pt>
                <c:pt idx="1725">
                  <c:v>0.159306931</c:v>
                </c:pt>
                <c:pt idx="1726">
                  <c:v>0.159405941</c:v>
                </c:pt>
                <c:pt idx="1727">
                  <c:v>0.159405941</c:v>
                </c:pt>
                <c:pt idx="1728">
                  <c:v>0.15950495</c:v>
                </c:pt>
                <c:pt idx="1729">
                  <c:v>0.15960396</c:v>
                </c:pt>
                <c:pt idx="1730">
                  <c:v>0.15970297</c:v>
                </c:pt>
                <c:pt idx="1731">
                  <c:v>0.15980198</c:v>
                </c:pt>
                <c:pt idx="1732">
                  <c:v>0.15990099</c:v>
                </c:pt>
                <c:pt idx="1733">
                  <c:v>0.16</c:v>
                </c:pt>
                <c:pt idx="1734">
                  <c:v>0.16009901</c:v>
                </c:pt>
                <c:pt idx="1735">
                  <c:v>0.16019802</c:v>
                </c:pt>
                <c:pt idx="1736">
                  <c:v>0.16029703</c:v>
                </c:pt>
                <c:pt idx="1737">
                  <c:v>0.16039604</c:v>
                </c:pt>
                <c:pt idx="1738">
                  <c:v>0.16049505</c:v>
                </c:pt>
                <c:pt idx="1739">
                  <c:v>0.16049505</c:v>
                </c:pt>
                <c:pt idx="1740">
                  <c:v>0.160594059</c:v>
                </c:pt>
                <c:pt idx="1741">
                  <c:v>0.160693069</c:v>
                </c:pt>
                <c:pt idx="1742">
                  <c:v>0.160792079</c:v>
                </c:pt>
                <c:pt idx="1743">
                  <c:v>0.160891089</c:v>
                </c:pt>
                <c:pt idx="1744">
                  <c:v>0.160990099</c:v>
                </c:pt>
                <c:pt idx="1745">
                  <c:v>0.161089109</c:v>
                </c:pt>
                <c:pt idx="1746">
                  <c:v>0.161188119</c:v>
                </c:pt>
                <c:pt idx="1747">
                  <c:v>0.161287129</c:v>
                </c:pt>
                <c:pt idx="1748">
                  <c:v>0.161386139</c:v>
                </c:pt>
                <c:pt idx="1749">
                  <c:v>0.161485149</c:v>
                </c:pt>
                <c:pt idx="1750">
                  <c:v>0.161584158</c:v>
                </c:pt>
                <c:pt idx="1751">
                  <c:v>0.161683168</c:v>
                </c:pt>
                <c:pt idx="1752">
                  <c:v>0.161782178</c:v>
                </c:pt>
                <c:pt idx="1753">
                  <c:v>0.161881188</c:v>
                </c:pt>
                <c:pt idx="1754">
                  <c:v>0.161980198</c:v>
                </c:pt>
                <c:pt idx="1755">
                  <c:v>0.161980198</c:v>
                </c:pt>
                <c:pt idx="1756">
                  <c:v>0.162079208</c:v>
                </c:pt>
                <c:pt idx="1757">
                  <c:v>0.162178218</c:v>
                </c:pt>
                <c:pt idx="1758">
                  <c:v>0.162277228</c:v>
                </c:pt>
                <c:pt idx="1759">
                  <c:v>0.162376238</c:v>
                </c:pt>
                <c:pt idx="1760">
                  <c:v>0.162475248</c:v>
                </c:pt>
                <c:pt idx="1761">
                  <c:v>0.162574257</c:v>
                </c:pt>
                <c:pt idx="1762">
                  <c:v>0.162673267</c:v>
                </c:pt>
                <c:pt idx="1763">
                  <c:v>0.162772277</c:v>
                </c:pt>
                <c:pt idx="1764">
                  <c:v>0.162871287</c:v>
                </c:pt>
                <c:pt idx="1765">
                  <c:v>0.162970297</c:v>
                </c:pt>
                <c:pt idx="1766">
                  <c:v>0.163069307</c:v>
                </c:pt>
                <c:pt idx="1767">
                  <c:v>0.163168317</c:v>
                </c:pt>
                <c:pt idx="1768">
                  <c:v>0.163267327</c:v>
                </c:pt>
                <c:pt idx="1769">
                  <c:v>0.163366337</c:v>
                </c:pt>
                <c:pt idx="1770">
                  <c:v>0.163465347</c:v>
                </c:pt>
                <c:pt idx="1771">
                  <c:v>0.163564356</c:v>
                </c:pt>
                <c:pt idx="1772">
                  <c:v>0.163663366</c:v>
                </c:pt>
                <c:pt idx="1773">
                  <c:v>0.163762376</c:v>
                </c:pt>
                <c:pt idx="1774">
                  <c:v>0.163861386</c:v>
                </c:pt>
                <c:pt idx="1775">
                  <c:v>0.163960396</c:v>
                </c:pt>
                <c:pt idx="1776">
                  <c:v>0.164059406</c:v>
                </c:pt>
                <c:pt idx="1777">
                  <c:v>0.164158416</c:v>
                </c:pt>
                <c:pt idx="1778">
                  <c:v>0.164257426</c:v>
                </c:pt>
                <c:pt idx="1779">
                  <c:v>0.164356436</c:v>
                </c:pt>
                <c:pt idx="1780">
                  <c:v>0.164455446</c:v>
                </c:pt>
                <c:pt idx="1781">
                  <c:v>0.164554455</c:v>
                </c:pt>
                <c:pt idx="1782">
                  <c:v>0.164554455</c:v>
                </c:pt>
                <c:pt idx="1783">
                  <c:v>0.164653465</c:v>
                </c:pt>
                <c:pt idx="1784">
                  <c:v>0.164752475</c:v>
                </c:pt>
                <c:pt idx="1785">
                  <c:v>0.164851485</c:v>
                </c:pt>
                <c:pt idx="1786">
                  <c:v>0.164950495</c:v>
                </c:pt>
                <c:pt idx="1787">
                  <c:v>0.165049505</c:v>
                </c:pt>
                <c:pt idx="1788">
                  <c:v>0.165148515</c:v>
                </c:pt>
                <c:pt idx="1789">
                  <c:v>0.165247525</c:v>
                </c:pt>
                <c:pt idx="1790">
                  <c:v>0.165346535</c:v>
                </c:pt>
                <c:pt idx="1791">
                  <c:v>0.165445545</c:v>
                </c:pt>
                <c:pt idx="1792">
                  <c:v>0.165544554</c:v>
                </c:pt>
                <c:pt idx="1793">
                  <c:v>0.165643564</c:v>
                </c:pt>
                <c:pt idx="1794">
                  <c:v>0.165643564</c:v>
                </c:pt>
                <c:pt idx="1795">
                  <c:v>0.165742574</c:v>
                </c:pt>
                <c:pt idx="1796">
                  <c:v>0.165841584</c:v>
                </c:pt>
                <c:pt idx="1797">
                  <c:v>0.165940594</c:v>
                </c:pt>
                <c:pt idx="1798">
                  <c:v>0.166039604</c:v>
                </c:pt>
                <c:pt idx="1799">
                  <c:v>0.166138614</c:v>
                </c:pt>
                <c:pt idx="1800">
                  <c:v>0.166237624</c:v>
                </c:pt>
                <c:pt idx="1801">
                  <c:v>0.166336634</c:v>
                </c:pt>
                <c:pt idx="1802">
                  <c:v>0.166435644</c:v>
                </c:pt>
                <c:pt idx="1803">
                  <c:v>0.166534653</c:v>
                </c:pt>
                <c:pt idx="1804">
                  <c:v>0.166633663</c:v>
                </c:pt>
                <c:pt idx="1805">
                  <c:v>0.166732673</c:v>
                </c:pt>
                <c:pt idx="1806">
                  <c:v>0.166831683</c:v>
                </c:pt>
                <c:pt idx="1807">
                  <c:v>0.166930693</c:v>
                </c:pt>
                <c:pt idx="1808">
                  <c:v>0.167029703</c:v>
                </c:pt>
                <c:pt idx="1809">
                  <c:v>0.167128713</c:v>
                </c:pt>
                <c:pt idx="1810">
                  <c:v>0.167227723</c:v>
                </c:pt>
                <c:pt idx="1811">
                  <c:v>0.167326733</c:v>
                </c:pt>
                <c:pt idx="1812">
                  <c:v>0.167425743</c:v>
                </c:pt>
                <c:pt idx="1813">
                  <c:v>0.167425743</c:v>
                </c:pt>
                <c:pt idx="1814">
                  <c:v>0.167524752</c:v>
                </c:pt>
                <c:pt idx="1815">
                  <c:v>0.167623762</c:v>
                </c:pt>
                <c:pt idx="1816">
                  <c:v>0.167722772</c:v>
                </c:pt>
                <c:pt idx="1817">
                  <c:v>0.167821782</c:v>
                </c:pt>
                <c:pt idx="1818">
                  <c:v>0.167920792</c:v>
                </c:pt>
                <c:pt idx="1819">
                  <c:v>0.168019802</c:v>
                </c:pt>
                <c:pt idx="1820">
                  <c:v>0.168118812</c:v>
                </c:pt>
                <c:pt idx="1821">
                  <c:v>0.168217822</c:v>
                </c:pt>
                <c:pt idx="1822">
                  <c:v>0.168316832</c:v>
                </c:pt>
                <c:pt idx="1823">
                  <c:v>0.168415842</c:v>
                </c:pt>
                <c:pt idx="1824">
                  <c:v>0.168514851</c:v>
                </c:pt>
                <c:pt idx="1825">
                  <c:v>0.168613861</c:v>
                </c:pt>
                <c:pt idx="1826">
                  <c:v>0.168712871</c:v>
                </c:pt>
                <c:pt idx="1827">
                  <c:v>0.168811881</c:v>
                </c:pt>
                <c:pt idx="1828">
                  <c:v>0.168910891</c:v>
                </c:pt>
                <c:pt idx="1829">
                  <c:v>0.169009901</c:v>
                </c:pt>
                <c:pt idx="1830">
                  <c:v>0.169108911</c:v>
                </c:pt>
                <c:pt idx="1831">
                  <c:v>0.169108911</c:v>
                </c:pt>
                <c:pt idx="1832">
                  <c:v>0.169207921</c:v>
                </c:pt>
                <c:pt idx="1833">
                  <c:v>0.169306931</c:v>
                </c:pt>
                <c:pt idx="1834">
                  <c:v>0.169405941</c:v>
                </c:pt>
                <c:pt idx="1835">
                  <c:v>0.16950495</c:v>
                </c:pt>
                <c:pt idx="1836">
                  <c:v>0.16960396</c:v>
                </c:pt>
                <c:pt idx="1837">
                  <c:v>0.16970297</c:v>
                </c:pt>
                <c:pt idx="1838">
                  <c:v>0.16980198</c:v>
                </c:pt>
                <c:pt idx="1839">
                  <c:v>0.16990099</c:v>
                </c:pt>
                <c:pt idx="1840">
                  <c:v>0.17</c:v>
                </c:pt>
                <c:pt idx="1841">
                  <c:v>0.17009901</c:v>
                </c:pt>
                <c:pt idx="1842">
                  <c:v>0.17019802</c:v>
                </c:pt>
                <c:pt idx="1843">
                  <c:v>0.17029703</c:v>
                </c:pt>
                <c:pt idx="1844">
                  <c:v>0.17039604</c:v>
                </c:pt>
                <c:pt idx="1845">
                  <c:v>0.17049505</c:v>
                </c:pt>
                <c:pt idx="1846">
                  <c:v>0.170594059</c:v>
                </c:pt>
                <c:pt idx="1847">
                  <c:v>0.170693069</c:v>
                </c:pt>
                <c:pt idx="1848">
                  <c:v>0.170792079</c:v>
                </c:pt>
                <c:pt idx="1849">
                  <c:v>0.170891089</c:v>
                </c:pt>
                <c:pt idx="1850">
                  <c:v>0.170891089</c:v>
                </c:pt>
                <c:pt idx="1851">
                  <c:v>0.170990099</c:v>
                </c:pt>
                <c:pt idx="1852">
                  <c:v>0.171089109</c:v>
                </c:pt>
                <c:pt idx="1853">
                  <c:v>0.171188119</c:v>
                </c:pt>
                <c:pt idx="1854">
                  <c:v>0.171287129</c:v>
                </c:pt>
                <c:pt idx="1855">
                  <c:v>0.171386139</c:v>
                </c:pt>
                <c:pt idx="1856">
                  <c:v>0.171485149</c:v>
                </c:pt>
                <c:pt idx="1857">
                  <c:v>0.171584158</c:v>
                </c:pt>
                <c:pt idx="1858">
                  <c:v>0.171683168</c:v>
                </c:pt>
                <c:pt idx="1859">
                  <c:v>0.171782178</c:v>
                </c:pt>
                <c:pt idx="1860">
                  <c:v>0.171881188</c:v>
                </c:pt>
                <c:pt idx="1861">
                  <c:v>0.171980198</c:v>
                </c:pt>
                <c:pt idx="1862">
                  <c:v>0.172079208</c:v>
                </c:pt>
                <c:pt idx="1863">
                  <c:v>0.172178218</c:v>
                </c:pt>
                <c:pt idx="1864">
                  <c:v>0.172277228</c:v>
                </c:pt>
                <c:pt idx="1865">
                  <c:v>0.172376238</c:v>
                </c:pt>
                <c:pt idx="1866">
                  <c:v>0.172475248</c:v>
                </c:pt>
                <c:pt idx="1867">
                  <c:v>0.172574257</c:v>
                </c:pt>
                <c:pt idx="1868">
                  <c:v>0.172673267</c:v>
                </c:pt>
                <c:pt idx="1869">
                  <c:v>0.172673267</c:v>
                </c:pt>
                <c:pt idx="1870">
                  <c:v>0.172772277</c:v>
                </c:pt>
                <c:pt idx="1871">
                  <c:v>0.172871287</c:v>
                </c:pt>
                <c:pt idx="1872">
                  <c:v>0.172970297</c:v>
                </c:pt>
                <c:pt idx="1873">
                  <c:v>0.173069307</c:v>
                </c:pt>
                <c:pt idx="1874">
                  <c:v>0.173168317</c:v>
                </c:pt>
                <c:pt idx="1875">
                  <c:v>0.173267327</c:v>
                </c:pt>
                <c:pt idx="1876">
                  <c:v>0.173267327</c:v>
                </c:pt>
                <c:pt idx="1877">
                  <c:v>0.173366337</c:v>
                </c:pt>
                <c:pt idx="1878">
                  <c:v>0.173465347</c:v>
                </c:pt>
                <c:pt idx="1879">
                  <c:v>0.173564356</c:v>
                </c:pt>
                <c:pt idx="1880">
                  <c:v>0.173663366</c:v>
                </c:pt>
                <c:pt idx="1881">
                  <c:v>0.173762376</c:v>
                </c:pt>
                <c:pt idx="1882">
                  <c:v>0.173861386</c:v>
                </c:pt>
                <c:pt idx="1883">
                  <c:v>0.173960396</c:v>
                </c:pt>
                <c:pt idx="1884">
                  <c:v>0.174059406</c:v>
                </c:pt>
                <c:pt idx="1885">
                  <c:v>0.174158416</c:v>
                </c:pt>
                <c:pt idx="1886">
                  <c:v>0.174257426</c:v>
                </c:pt>
                <c:pt idx="1887">
                  <c:v>0.174356436</c:v>
                </c:pt>
                <c:pt idx="1888">
                  <c:v>0.174455446</c:v>
                </c:pt>
                <c:pt idx="1889">
                  <c:v>0.174554455</c:v>
                </c:pt>
                <c:pt idx="1890">
                  <c:v>0.174653465</c:v>
                </c:pt>
                <c:pt idx="1891">
                  <c:v>0.174752475</c:v>
                </c:pt>
                <c:pt idx="1892">
                  <c:v>0.174752475</c:v>
                </c:pt>
                <c:pt idx="1893">
                  <c:v>0.174851485</c:v>
                </c:pt>
                <c:pt idx="1894">
                  <c:v>0.174950495</c:v>
                </c:pt>
                <c:pt idx="1895">
                  <c:v>0.175049505</c:v>
                </c:pt>
                <c:pt idx="1896">
                  <c:v>0.175148515</c:v>
                </c:pt>
                <c:pt idx="1897">
                  <c:v>0.175247525</c:v>
                </c:pt>
                <c:pt idx="1898">
                  <c:v>0.175346535</c:v>
                </c:pt>
                <c:pt idx="1899">
                  <c:v>0.175445545</c:v>
                </c:pt>
                <c:pt idx="1900">
                  <c:v>0.175544554</c:v>
                </c:pt>
                <c:pt idx="1901">
                  <c:v>0.175643564</c:v>
                </c:pt>
                <c:pt idx="1902">
                  <c:v>0.175742574</c:v>
                </c:pt>
                <c:pt idx="1903">
                  <c:v>0.175841584</c:v>
                </c:pt>
                <c:pt idx="1904">
                  <c:v>0.175940594</c:v>
                </c:pt>
                <c:pt idx="1905">
                  <c:v>0.176039604</c:v>
                </c:pt>
                <c:pt idx="1906">
                  <c:v>0.176138614</c:v>
                </c:pt>
                <c:pt idx="1907">
                  <c:v>0.176237624</c:v>
                </c:pt>
                <c:pt idx="1908">
                  <c:v>0.176336634</c:v>
                </c:pt>
                <c:pt idx="1909">
                  <c:v>0.176435644</c:v>
                </c:pt>
                <c:pt idx="1910">
                  <c:v>0.176534653</c:v>
                </c:pt>
                <c:pt idx="1911">
                  <c:v>0.176633663</c:v>
                </c:pt>
                <c:pt idx="1912">
                  <c:v>0.176732673</c:v>
                </c:pt>
                <c:pt idx="1913">
                  <c:v>0.176831683</c:v>
                </c:pt>
                <c:pt idx="1914">
                  <c:v>0.176930693</c:v>
                </c:pt>
                <c:pt idx="1915">
                  <c:v>0.177029703</c:v>
                </c:pt>
                <c:pt idx="1916">
                  <c:v>0.177128713</c:v>
                </c:pt>
                <c:pt idx="1917">
                  <c:v>0.177227723</c:v>
                </c:pt>
                <c:pt idx="1918">
                  <c:v>0.177326733</c:v>
                </c:pt>
                <c:pt idx="1919">
                  <c:v>0.177425743</c:v>
                </c:pt>
                <c:pt idx="1920">
                  <c:v>0.177524752</c:v>
                </c:pt>
                <c:pt idx="1921">
                  <c:v>0.177623762</c:v>
                </c:pt>
                <c:pt idx="1922">
                  <c:v>0.177722772</c:v>
                </c:pt>
                <c:pt idx="1923">
                  <c:v>0.177821782</c:v>
                </c:pt>
                <c:pt idx="1924">
                  <c:v>0.177920792</c:v>
                </c:pt>
                <c:pt idx="1925">
                  <c:v>0.178019802</c:v>
                </c:pt>
                <c:pt idx="1926">
                  <c:v>0.178118812</c:v>
                </c:pt>
                <c:pt idx="1927">
                  <c:v>0.178217822</c:v>
                </c:pt>
                <c:pt idx="1928">
                  <c:v>0.178316832</c:v>
                </c:pt>
                <c:pt idx="1929">
                  <c:v>0.178415842</c:v>
                </c:pt>
                <c:pt idx="1930">
                  <c:v>0.178514851</c:v>
                </c:pt>
                <c:pt idx="1931">
                  <c:v>0.178613861</c:v>
                </c:pt>
                <c:pt idx="1932">
                  <c:v>0.178712871</c:v>
                </c:pt>
                <c:pt idx="1933">
                  <c:v>0.178811881</c:v>
                </c:pt>
                <c:pt idx="1934">
                  <c:v>0.178910891</c:v>
                </c:pt>
                <c:pt idx="1935">
                  <c:v>0.179009901</c:v>
                </c:pt>
                <c:pt idx="1936">
                  <c:v>0.179108911</c:v>
                </c:pt>
                <c:pt idx="1937">
                  <c:v>0.179207921</c:v>
                </c:pt>
                <c:pt idx="1938">
                  <c:v>0.179306931</c:v>
                </c:pt>
                <c:pt idx="1939">
                  <c:v>0.179405941</c:v>
                </c:pt>
                <c:pt idx="1940">
                  <c:v>0.17950495</c:v>
                </c:pt>
                <c:pt idx="1941">
                  <c:v>0.17950495</c:v>
                </c:pt>
                <c:pt idx="1942">
                  <c:v>0.17960396</c:v>
                </c:pt>
                <c:pt idx="1943">
                  <c:v>0.17970297</c:v>
                </c:pt>
                <c:pt idx="1944">
                  <c:v>0.17980198</c:v>
                </c:pt>
                <c:pt idx="1945">
                  <c:v>0.17990099</c:v>
                </c:pt>
                <c:pt idx="1946">
                  <c:v>0.18</c:v>
                </c:pt>
                <c:pt idx="1947">
                  <c:v>0.18009901</c:v>
                </c:pt>
                <c:pt idx="1948">
                  <c:v>0.18019802</c:v>
                </c:pt>
                <c:pt idx="1949">
                  <c:v>0.18029703</c:v>
                </c:pt>
                <c:pt idx="1950">
                  <c:v>0.18039604</c:v>
                </c:pt>
                <c:pt idx="1951">
                  <c:v>0.18049505</c:v>
                </c:pt>
                <c:pt idx="1952">
                  <c:v>0.180594059</c:v>
                </c:pt>
                <c:pt idx="1953">
                  <c:v>0.180693069</c:v>
                </c:pt>
                <c:pt idx="1954">
                  <c:v>0.180792079</c:v>
                </c:pt>
                <c:pt idx="1955">
                  <c:v>0.180891089</c:v>
                </c:pt>
                <c:pt idx="1956">
                  <c:v>0.180990099</c:v>
                </c:pt>
                <c:pt idx="1957">
                  <c:v>0.181089109</c:v>
                </c:pt>
                <c:pt idx="1958">
                  <c:v>0.181188119</c:v>
                </c:pt>
                <c:pt idx="1959">
                  <c:v>0.181287129</c:v>
                </c:pt>
                <c:pt idx="1960">
                  <c:v>0.181386139</c:v>
                </c:pt>
                <c:pt idx="1961">
                  <c:v>0.181485149</c:v>
                </c:pt>
                <c:pt idx="1962">
                  <c:v>0.181584158</c:v>
                </c:pt>
                <c:pt idx="1963">
                  <c:v>0.181683168</c:v>
                </c:pt>
                <c:pt idx="1964">
                  <c:v>0.181782178</c:v>
                </c:pt>
                <c:pt idx="1965">
                  <c:v>0.181881188</c:v>
                </c:pt>
                <c:pt idx="1966">
                  <c:v>0.181980198</c:v>
                </c:pt>
                <c:pt idx="1967">
                  <c:v>0.182079208</c:v>
                </c:pt>
                <c:pt idx="1968">
                  <c:v>0.182178218</c:v>
                </c:pt>
                <c:pt idx="1969">
                  <c:v>0.182277228</c:v>
                </c:pt>
                <c:pt idx="1970">
                  <c:v>0.182376238</c:v>
                </c:pt>
                <c:pt idx="1971">
                  <c:v>0.182376238</c:v>
                </c:pt>
                <c:pt idx="1972">
                  <c:v>0.182475248</c:v>
                </c:pt>
                <c:pt idx="1973">
                  <c:v>0.182574257</c:v>
                </c:pt>
                <c:pt idx="1974">
                  <c:v>0.182673267</c:v>
                </c:pt>
                <c:pt idx="1975">
                  <c:v>0.182772277</c:v>
                </c:pt>
                <c:pt idx="1976">
                  <c:v>0.182871287</c:v>
                </c:pt>
                <c:pt idx="1977">
                  <c:v>0.182970297</c:v>
                </c:pt>
                <c:pt idx="1978">
                  <c:v>0.182970297</c:v>
                </c:pt>
                <c:pt idx="1979">
                  <c:v>0.183069307</c:v>
                </c:pt>
                <c:pt idx="1980">
                  <c:v>0.183168317</c:v>
                </c:pt>
                <c:pt idx="1981">
                  <c:v>0.183267327</c:v>
                </c:pt>
                <c:pt idx="1982">
                  <c:v>0.183366337</c:v>
                </c:pt>
                <c:pt idx="1983">
                  <c:v>0.183465347</c:v>
                </c:pt>
                <c:pt idx="1984">
                  <c:v>0.183564356</c:v>
                </c:pt>
                <c:pt idx="1985">
                  <c:v>0.183663366</c:v>
                </c:pt>
                <c:pt idx="1986">
                  <c:v>0.183762376</c:v>
                </c:pt>
                <c:pt idx="1987">
                  <c:v>0.183861386</c:v>
                </c:pt>
                <c:pt idx="1988">
                  <c:v>0.183960396</c:v>
                </c:pt>
                <c:pt idx="1989">
                  <c:v>0.184059406</c:v>
                </c:pt>
                <c:pt idx="1990">
                  <c:v>0.184158416</c:v>
                </c:pt>
                <c:pt idx="1991">
                  <c:v>0.184257426</c:v>
                </c:pt>
                <c:pt idx="1992">
                  <c:v>0.184356436</c:v>
                </c:pt>
                <c:pt idx="1993">
                  <c:v>0.184455446</c:v>
                </c:pt>
                <c:pt idx="1994">
                  <c:v>0.184554455</c:v>
                </c:pt>
                <c:pt idx="1995">
                  <c:v>0.184653465</c:v>
                </c:pt>
                <c:pt idx="1996">
                  <c:v>0.184752475</c:v>
                </c:pt>
                <c:pt idx="1997">
                  <c:v>0.184752475</c:v>
                </c:pt>
                <c:pt idx="1998">
                  <c:v>0.184851485</c:v>
                </c:pt>
                <c:pt idx="1999">
                  <c:v>0.184950495</c:v>
                </c:pt>
                <c:pt idx="2000">
                  <c:v>0.185049505</c:v>
                </c:pt>
                <c:pt idx="2001">
                  <c:v>0.185148515</c:v>
                </c:pt>
                <c:pt idx="2002">
                  <c:v>0.185247525</c:v>
                </c:pt>
                <c:pt idx="2003">
                  <c:v>0.185346535</c:v>
                </c:pt>
                <c:pt idx="2004">
                  <c:v>0.185445545</c:v>
                </c:pt>
                <c:pt idx="2005">
                  <c:v>0.185544554</c:v>
                </c:pt>
                <c:pt idx="2006">
                  <c:v>0.185643564</c:v>
                </c:pt>
                <c:pt idx="2007">
                  <c:v>0.185742574</c:v>
                </c:pt>
                <c:pt idx="2008">
                  <c:v>0.185841584</c:v>
                </c:pt>
                <c:pt idx="2009">
                  <c:v>0.185940594</c:v>
                </c:pt>
                <c:pt idx="2010">
                  <c:v>0.186039604</c:v>
                </c:pt>
                <c:pt idx="2011">
                  <c:v>0.186138614</c:v>
                </c:pt>
                <c:pt idx="2012">
                  <c:v>0.186237624</c:v>
                </c:pt>
                <c:pt idx="2013">
                  <c:v>0.186336634</c:v>
                </c:pt>
                <c:pt idx="2014">
                  <c:v>0.186435644</c:v>
                </c:pt>
                <c:pt idx="2015">
                  <c:v>0.186534653</c:v>
                </c:pt>
                <c:pt idx="2016">
                  <c:v>0.186534653</c:v>
                </c:pt>
                <c:pt idx="2017">
                  <c:v>0.186633663</c:v>
                </c:pt>
                <c:pt idx="2018">
                  <c:v>0.186732673</c:v>
                </c:pt>
                <c:pt idx="2019">
                  <c:v>0.186831683</c:v>
                </c:pt>
                <c:pt idx="2020">
                  <c:v>0.186930693</c:v>
                </c:pt>
                <c:pt idx="2021">
                  <c:v>0.187029703</c:v>
                </c:pt>
                <c:pt idx="2022">
                  <c:v>0.187128713</c:v>
                </c:pt>
                <c:pt idx="2023">
                  <c:v>0.187227723</c:v>
                </c:pt>
                <c:pt idx="2024">
                  <c:v>0.187326733</c:v>
                </c:pt>
                <c:pt idx="2025">
                  <c:v>0.187425743</c:v>
                </c:pt>
                <c:pt idx="2026">
                  <c:v>0.187524752</c:v>
                </c:pt>
                <c:pt idx="2027">
                  <c:v>0.187623762</c:v>
                </c:pt>
                <c:pt idx="2028">
                  <c:v>0.187722772</c:v>
                </c:pt>
                <c:pt idx="2029">
                  <c:v>0.187821782</c:v>
                </c:pt>
                <c:pt idx="2030">
                  <c:v>0.187821782</c:v>
                </c:pt>
                <c:pt idx="2031">
                  <c:v>0.187920792</c:v>
                </c:pt>
                <c:pt idx="2032">
                  <c:v>0.188019802</c:v>
                </c:pt>
                <c:pt idx="2033">
                  <c:v>0.188118812</c:v>
                </c:pt>
                <c:pt idx="2034">
                  <c:v>0.188217822</c:v>
                </c:pt>
                <c:pt idx="2035">
                  <c:v>0.188316832</c:v>
                </c:pt>
                <c:pt idx="2036">
                  <c:v>0.188415842</c:v>
                </c:pt>
                <c:pt idx="2037">
                  <c:v>0.188514851</c:v>
                </c:pt>
                <c:pt idx="2038">
                  <c:v>0.188514851</c:v>
                </c:pt>
                <c:pt idx="2039">
                  <c:v>0.188613861</c:v>
                </c:pt>
                <c:pt idx="2040">
                  <c:v>0.188712871</c:v>
                </c:pt>
                <c:pt idx="2041">
                  <c:v>0.188811881</c:v>
                </c:pt>
                <c:pt idx="2042">
                  <c:v>0.188910891</c:v>
                </c:pt>
                <c:pt idx="2043">
                  <c:v>0.189009901</c:v>
                </c:pt>
                <c:pt idx="2044">
                  <c:v>0.189108911</c:v>
                </c:pt>
                <c:pt idx="2045">
                  <c:v>0.189207921</c:v>
                </c:pt>
                <c:pt idx="2046">
                  <c:v>0.189207921</c:v>
                </c:pt>
                <c:pt idx="2047">
                  <c:v>0.189306931</c:v>
                </c:pt>
                <c:pt idx="2048">
                  <c:v>0.189405941</c:v>
                </c:pt>
                <c:pt idx="2049">
                  <c:v>0.18950495</c:v>
                </c:pt>
                <c:pt idx="2050">
                  <c:v>0.18960396</c:v>
                </c:pt>
                <c:pt idx="2051">
                  <c:v>0.18970297</c:v>
                </c:pt>
                <c:pt idx="2052">
                  <c:v>0.18980198</c:v>
                </c:pt>
                <c:pt idx="2053">
                  <c:v>0.18990099</c:v>
                </c:pt>
                <c:pt idx="2054">
                  <c:v>0.19</c:v>
                </c:pt>
                <c:pt idx="2055">
                  <c:v>0.19009901</c:v>
                </c:pt>
                <c:pt idx="2056">
                  <c:v>0.19019802</c:v>
                </c:pt>
                <c:pt idx="2057">
                  <c:v>0.19029703</c:v>
                </c:pt>
                <c:pt idx="2058">
                  <c:v>0.19039604</c:v>
                </c:pt>
                <c:pt idx="2059">
                  <c:v>0.19049505</c:v>
                </c:pt>
                <c:pt idx="2060">
                  <c:v>0.19049505</c:v>
                </c:pt>
                <c:pt idx="2061">
                  <c:v>0.190594059</c:v>
                </c:pt>
                <c:pt idx="2062">
                  <c:v>0.190693069</c:v>
                </c:pt>
                <c:pt idx="2063">
                  <c:v>0.190792079</c:v>
                </c:pt>
                <c:pt idx="2064">
                  <c:v>0.190891089</c:v>
                </c:pt>
                <c:pt idx="2065">
                  <c:v>0.190990099</c:v>
                </c:pt>
                <c:pt idx="2066">
                  <c:v>0.191089109</c:v>
                </c:pt>
                <c:pt idx="2067">
                  <c:v>0.191188119</c:v>
                </c:pt>
                <c:pt idx="2068">
                  <c:v>0.191287129</c:v>
                </c:pt>
                <c:pt idx="2069">
                  <c:v>0.191386139</c:v>
                </c:pt>
                <c:pt idx="2070">
                  <c:v>0.191386139</c:v>
                </c:pt>
                <c:pt idx="2071">
                  <c:v>0.191386139</c:v>
                </c:pt>
                <c:pt idx="2072">
                  <c:v>0.191683168</c:v>
                </c:pt>
                <c:pt idx="2073">
                  <c:v>0.191683168</c:v>
                </c:pt>
                <c:pt idx="2074">
                  <c:v>0.191683168</c:v>
                </c:pt>
                <c:pt idx="2075">
                  <c:v>0.191980198</c:v>
                </c:pt>
                <c:pt idx="2076">
                  <c:v>0.192079208</c:v>
                </c:pt>
                <c:pt idx="2077">
                  <c:v>0.192079208</c:v>
                </c:pt>
                <c:pt idx="2078">
                  <c:v>0.192079208</c:v>
                </c:pt>
                <c:pt idx="2079">
                  <c:v>0.192079208</c:v>
                </c:pt>
                <c:pt idx="2080">
                  <c:v>0.192079208</c:v>
                </c:pt>
                <c:pt idx="2081">
                  <c:v>0.192574257</c:v>
                </c:pt>
                <c:pt idx="2082">
                  <c:v>0.192574257</c:v>
                </c:pt>
                <c:pt idx="2083">
                  <c:v>0.192772277</c:v>
                </c:pt>
                <c:pt idx="2084">
                  <c:v>0.192772277</c:v>
                </c:pt>
                <c:pt idx="2085">
                  <c:v>0.192772277</c:v>
                </c:pt>
                <c:pt idx="2086">
                  <c:v>0.192772277</c:v>
                </c:pt>
                <c:pt idx="2087">
                  <c:v>0.192772277</c:v>
                </c:pt>
                <c:pt idx="2088">
                  <c:v>0.193267327</c:v>
                </c:pt>
                <c:pt idx="2089">
                  <c:v>0.193267327</c:v>
                </c:pt>
                <c:pt idx="2090">
                  <c:v>0.193267327</c:v>
                </c:pt>
                <c:pt idx="2091">
                  <c:v>0.193465347</c:v>
                </c:pt>
                <c:pt idx="2092">
                  <c:v>0.193465347</c:v>
                </c:pt>
                <c:pt idx="2093">
                  <c:v>0.193663366</c:v>
                </c:pt>
                <c:pt idx="2094">
                  <c:v>0.193663366</c:v>
                </c:pt>
                <c:pt idx="2095">
                  <c:v>0.193663366</c:v>
                </c:pt>
                <c:pt idx="2096">
                  <c:v>0.193960396</c:v>
                </c:pt>
                <c:pt idx="2097">
                  <c:v>0.193960396</c:v>
                </c:pt>
                <c:pt idx="2098">
                  <c:v>0.193960396</c:v>
                </c:pt>
                <c:pt idx="2099">
                  <c:v>0.193960396</c:v>
                </c:pt>
                <c:pt idx="2100">
                  <c:v>0.193960396</c:v>
                </c:pt>
                <c:pt idx="2101">
                  <c:v>0.194356436</c:v>
                </c:pt>
                <c:pt idx="2102">
                  <c:v>0.194356436</c:v>
                </c:pt>
                <c:pt idx="2103">
                  <c:v>0.194356436</c:v>
                </c:pt>
                <c:pt idx="2104">
                  <c:v>0.194356436</c:v>
                </c:pt>
                <c:pt idx="2105">
                  <c:v>0.194356436</c:v>
                </c:pt>
                <c:pt idx="2106">
                  <c:v>0.194851485</c:v>
                </c:pt>
                <c:pt idx="2107">
                  <c:v>0.194851485</c:v>
                </c:pt>
                <c:pt idx="2108">
                  <c:v>0.194851485</c:v>
                </c:pt>
                <c:pt idx="2109">
                  <c:v>0.194851485</c:v>
                </c:pt>
                <c:pt idx="2110">
                  <c:v>0.194851485</c:v>
                </c:pt>
                <c:pt idx="2111">
                  <c:v>0.194851485</c:v>
                </c:pt>
                <c:pt idx="2112">
                  <c:v>0.194851485</c:v>
                </c:pt>
                <c:pt idx="2113">
                  <c:v>0.194851485</c:v>
                </c:pt>
                <c:pt idx="2114">
                  <c:v>0.194851485</c:v>
                </c:pt>
                <c:pt idx="2115">
                  <c:v>0.194851485</c:v>
                </c:pt>
                <c:pt idx="2116">
                  <c:v>0.195643564</c:v>
                </c:pt>
                <c:pt idx="2117">
                  <c:v>0.195643564</c:v>
                </c:pt>
                <c:pt idx="2118">
                  <c:v>0.195643564</c:v>
                </c:pt>
                <c:pt idx="2119">
                  <c:v>0.195940594</c:v>
                </c:pt>
                <c:pt idx="2120">
                  <c:v>0.195940594</c:v>
                </c:pt>
                <c:pt idx="2121">
                  <c:v>0.195940594</c:v>
                </c:pt>
                <c:pt idx="2122">
                  <c:v>0.195940594</c:v>
                </c:pt>
                <c:pt idx="2123">
                  <c:v>0.195940594</c:v>
                </c:pt>
                <c:pt idx="2124">
                  <c:v>0.195940594</c:v>
                </c:pt>
                <c:pt idx="2125">
                  <c:v>0.195940594</c:v>
                </c:pt>
                <c:pt idx="2126">
                  <c:v>0.195940594</c:v>
                </c:pt>
                <c:pt idx="2127">
                  <c:v>0.196633663</c:v>
                </c:pt>
                <c:pt idx="2128">
                  <c:v>0.196633663</c:v>
                </c:pt>
                <c:pt idx="2129">
                  <c:v>0.196831683</c:v>
                </c:pt>
                <c:pt idx="2130">
                  <c:v>0.196831683</c:v>
                </c:pt>
                <c:pt idx="2131">
                  <c:v>0.197029703</c:v>
                </c:pt>
                <c:pt idx="2132">
                  <c:v>0.197029703</c:v>
                </c:pt>
                <c:pt idx="2133">
                  <c:v>0.197029703</c:v>
                </c:pt>
                <c:pt idx="2134">
                  <c:v>0.197326733</c:v>
                </c:pt>
                <c:pt idx="2135">
                  <c:v>0.197326733</c:v>
                </c:pt>
                <c:pt idx="2136">
                  <c:v>0.197326733</c:v>
                </c:pt>
                <c:pt idx="2137">
                  <c:v>0.197326733</c:v>
                </c:pt>
                <c:pt idx="2138">
                  <c:v>0.197722772</c:v>
                </c:pt>
                <c:pt idx="2139">
                  <c:v>0.197722772</c:v>
                </c:pt>
                <c:pt idx="2140">
                  <c:v>0.197920792</c:v>
                </c:pt>
                <c:pt idx="2141">
                  <c:v>0.197920792</c:v>
                </c:pt>
                <c:pt idx="2142">
                  <c:v>0.197920792</c:v>
                </c:pt>
                <c:pt idx="2143">
                  <c:v>0.197920792</c:v>
                </c:pt>
                <c:pt idx="2144">
                  <c:v>0.197920792</c:v>
                </c:pt>
                <c:pt idx="2145">
                  <c:v>0.198316832</c:v>
                </c:pt>
                <c:pt idx="2146">
                  <c:v>0.198316832</c:v>
                </c:pt>
                <c:pt idx="2147">
                  <c:v>0.198316832</c:v>
                </c:pt>
                <c:pt idx="2148">
                  <c:v>0.198613861</c:v>
                </c:pt>
                <c:pt idx="2149">
                  <c:v>0.198613861</c:v>
                </c:pt>
                <c:pt idx="2150">
                  <c:v>0.198811881</c:v>
                </c:pt>
                <c:pt idx="2151">
                  <c:v>0.198811881</c:v>
                </c:pt>
                <c:pt idx="2152">
                  <c:v>0.199009901</c:v>
                </c:pt>
                <c:pt idx="2153">
                  <c:v>0.199009901</c:v>
                </c:pt>
                <c:pt idx="2154">
                  <c:v>0.199009901</c:v>
                </c:pt>
                <c:pt idx="2155">
                  <c:v>0.199306931</c:v>
                </c:pt>
                <c:pt idx="2156">
                  <c:v>0.199306931</c:v>
                </c:pt>
                <c:pt idx="2157">
                  <c:v>0.199306931</c:v>
                </c:pt>
                <c:pt idx="2158">
                  <c:v>0.199306931</c:v>
                </c:pt>
                <c:pt idx="2159">
                  <c:v>0.19970297</c:v>
                </c:pt>
                <c:pt idx="2160">
                  <c:v>0.19970297</c:v>
                </c:pt>
                <c:pt idx="2161">
                  <c:v>0.19970297</c:v>
                </c:pt>
                <c:pt idx="2162">
                  <c:v>0.2</c:v>
                </c:pt>
                <c:pt idx="2163">
                  <c:v>0.2</c:v>
                </c:pt>
                <c:pt idx="2164">
                  <c:v>0.20009901</c:v>
                </c:pt>
                <c:pt idx="2165">
                  <c:v>0.20009901</c:v>
                </c:pt>
                <c:pt idx="2166">
                  <c:v>0.20009901</c:v>
                </c:pt>
                <c:pt idx="2167">
                  <c:v>0.20039604</c:v>
                </c:pt>
                <c:pt idx="2168">
                  <c:v>0.20039604</c:v>
                </c:pt>
                <c:pt idx="2169">
                  <c:v>0.200594059</c:v>
                </c:pt>
                <c:pt idx="2170">
                  <c:v>0.200594059</c:v>
                </c:pt>
                <c:pt idx="2171">
                  <c:v>0.200792079</c:v>
                </c:pt>
                <c:pt idx="2172">
                  <c:v>0.200792079</c:v>
                </c:pt>
                <c:pt idx="2173">
                  <c:v>0.200792079</c:v>
                </c:pt>
                <c:pt idx="2174">
                  <c:v>0.200792079</c:v>
                </c:pt>
                <c:pt idx="2175">
                  <c:v>0.200792079</c:v>
                </c:pt>
                <c:pt idx="2176">
                  <c:v>0.200792079</c:v>
                </c:pt>
                <c:pt idx="2177">
                  <c:v>0.200792079</c:v>
                </c:pt>
                <c:pt idx="2178">
                  <c:v>0.201485149</c:v>
                </c:pt>
                <c:pt idx="2179">
                  <c:v>0.201485149</c:v>
                </c:pt>
                <c:pt idx="2180">
                  <c:v>0.201683168</c:v>
                </c:pt>
                <c:pt idx="2181">
                  <c:v>0.201683168</c:v>
                </c:pt>
                <c:pt idx="2182">
                  <c:v>0.201683168</c:v>
                </c:pt>
                <c:pt idx="2183">
                  <c:v>0.201980198</c:v>
                </c:pt>
                <c:pt idx="2184">
                  <c:v>0.202079208</c:v>
                </c:pt>
                <c:pt idx="2185">
                  <c:v>0.202079208</c:v>
                </c:pt>
                <c:pt idx="2186">
                  <c:v>0.202079208</c:v>
                </c:pt>
                <c:pt idx="2187">
                  <c:v>0.202376238</c:v>
                </c:pt>
                <c:pt idx="2188">
                  <c:v>0.202376238</c:v>
                </c:pt>
                <c:pt idx="2189">
                  <c:v>0.202376238</c:v>
                </c:pt>
                <c:pt idx="2190">
                  <c:v>0.202376238</c:v>
                </c:pt>
                <c:pt idx="2191">
                  <c:v>0.202772277</c:v>
                </c:pt>
                <c:pt idx="2192">
                  <c:v>0.202772277</c:v>
                </c:pt>
                <c:pt idx="2193">
                  <c:v>0.202772277</c:v>
                </c:pt>
                <c:pt idx="2194">
                  <c:v>0.203069307</c:v>
                </c:pt>
                <c:pt idx="2195">
                  <c:v>0.203069307</c:v>
                </c:pt>
                <c:pt idx="2196">
                  <c:v>0.203267327</c:v>
                </c:pt>
                <c:pt idx="2197">
                  <c:v>0.203267327</c:v>
                </c:pt>
                <c:pt idx="2198">
                  <c:v>0.203267327</c:v>
                </c:pt>
                <c:pt idx="2199">
                  <c:v>0.203267327</c:v>
                </c:pt>
                <c:pt idx="2200">
                  <c:v>0.203663366</c:v>
                </c:pt>
                <c:pt idx="2201">
                  <c:v>0.203663366</c:v>
                </c:pt>
                <c:pt idx="2202">
                  <c:v>0.203663366</c:v>
                </c:pt>
                <c:pt idx="2203">
                  <c:v>0.203663366</c:v>
                </c:pt>
                <c:pt idx="2204">
                  <c:v>0.203663366</c:v>
                </c:pt>
                <c:pt idx="2205">
                  <c:v>0.204158416</c:v>
                </c:pt>
                <c:pt idx="2206">
                  <c:v>0.204158416</c:v>
                </c:pt>
                <c:pt idx="2207">
                  <c:v>0.204158416</c:v>
                </c:pt>
                <c:pt idx="2208">
                  <c:v>0.204158416</c:v>
                </c:pt>
                <c:pt idx="2209">
                  <c:v>0.204158416</c:v>
                </c:pt>
                <c:pt idx="2210">
                  <c:v>0.204653465</c:v>
                </c:pt>
                <c:pt idx="2211">
                  <c:v>0.204752475</c:v>
                </c:pt>
                <c:pt idx="2212">
                  <c:v>0.204752475</c:v>
                </c:pt>
                <c:pt idx="2213">
                  <c:v>0.204752475</c:v>
                </c:pt>
                <c:pt idx="2214">
                  <c:v>0.205049505</c:v>
                </c:pt>
                <c:pt idx="2215">
                  <c:v>0.205049505</c:v>
                </c:pt>
                <c:pt idx="2216">
                  <c:v>0.205247525</c:v>
                </c:pt>
                <c:pt idx="2217">
                  <c:v>0.205247525</c:v>
                </c:pt>
                <c:pt idx="2218">
                  <c:v>0.205247525</c:v>
                </c:pt>
                <c:pt idx="2219">
                  <c:v>0.205445545</c:v>
                </c:pt>
                <c:pt idx="2220">
                  <c:v>0.205445545</c:v>
                </c:pt>
                <c:pt idx="2221">
                  <c:v>0.205445545</c:v>
                </c:pt>
                <c:pt idx="2222">
                  <c:v>0.205742574</c:v>
                </c:pt>
                <c:pt idx="2223">
                  <c:v>0.205742574</c:v>
                </c:pt>
                <c:pt idx="2224">
                  <c:v>0.205742574</c:v>
                </c:pt>
                <c:pt idx="2225">
                  <c:v>0.205742574</c:v>
                </c:pt>
                <c:pt idx="2226">
                  <c:v>0.205742574</c:v>
                </c:pt>
                <c:pt idx="2227">
                  <c:v>0.205742574</c:v>
                </c:pt>
                <c:pt idx="2228">
                  <c:v>0.206336634</c:v>
                </c:pt>
                <c:pt idx="2229">
                  <c:v>0.206336634</c:v>
                </c:pt>
                <c:pt idx="2230">
                  <c:v>0.206336634</c:v>
                </c:pt>
                <c:pt idx="2231">
                  <c:v>0.206633663</c:v>
                </c:pt>
                <c:pt idx="2232">
                  <c:v>0.206633663</c:v>
                </c:pt>
                <c:pt idx="2233">
                  <c:v>0.206633663</c:v>
                </c:pt>
                <c:pt idx="2234">
                  <c:v>0.206831683</c:v>
                </c:pt>
                <c:pt idx="2235">
                  <c:v>0.206831683</c:v>
                </c:pt>
                <c:pt idx="2236">
                  <c:v>0.207029703</c:v>
                </c:pt>
                <c:pt idx="2237">
                  <c:v>0.207029703</c:v>
                </c:pt>
                <c:pt idx="2238">
                  <c:v>0.207029703</c:v>
                </c:pt>
                <c:pt idx="2239">
                  <c:v>0.207326733</c:v>
                </c:pt>
                <c:pt idx="2240">
                  <c:v>0.207326733</c:v>
                </c:pt>
                <c:pt idx="2241">
                  <c:v>0.207524752</c:v>
                </c:pt>
                <c:pt idx="2242">
                  <c:v>0.207524752</c:v>
                </c:pt>
                <c:pt idx="2243">
                  <c:v>0.207722772</c:v>
                </c:pt>
                <c:pt idx="2244">
                  <c:v>0.207722772</c:v>
                </c:pt>
                <c:pt idx="2245">
                  <c:v>0.207920792</c:v>
                </c:pt>
                <c:pt idx="2246">
                  <c:v>0.207920792</c:v>
                </c:pt>
                <c:pt idx="2247">
                  <c:v>0.207920792</c:v>
                </c:pt>
                <c:pt idx="2248">
                  <c:v>0.208217822</c:v>
                </c:pt>
                <c:pt idx="2249">
                  <c:v>0.208217822</c:v>
                </c:pt>
                <c:pt idx="2250">
                  <c:v>0.208217822</c:v>
                </c:pt>
                <c:pt idx="2251">
                  <c:v>0.208514851</c:v>
                </c:pt>
                <c:pt idx="2252">
                  <c:v>0.208514851</c:v>
                </c:pt>
                <c:pt idx="2253">
                  <c:v>0.208514851</c:v>
                </c:pt>
                <c:pt idx="2254">
                  <c:v>0.208514851</c:v>
                </c:pt>
                <c:pt idx="2255">
                  <c:v>0.208514851</c:v>
                </c:pt>
                <c:pt idx="2256">
                  <c:v>0.208910891</c:v>
                </c:pt>
                <c:pt idx="2257">
                  <c:v>0.208910891</c:v>
                </c:pt>
                <c:pt idx="2258">
                  <c:v>0.208910891</c:v>
                </c:pt>
                <c:pt idx="2259">
                  <c:v>0.208910891</c:v>
                </c:pt>
                <c:pt idx="2260">
                  <c:v>0.208910891</c:v>
                </c:pt>
                <c:pt idx="2261">
                  <c:v>0.209405941</c:v>
                </c:pt>
                <c:pt idx="2262">
                  <c:v>0.209405941</c:v>
                </c:pt>
                <c:pt idx="2263">
                  <c:v>0.20960396</c:v>
                </c:pt>
                <c:pt idx="2264">
                  <c:v>0.20960396</c:v>
                </c:pt>
                <c:pt idx="2265">
                  <c:v>0.20960396</c:v>
                </c:pt>
                <c:pt idx="2266">
                  <c:v>0.20960396</c:v>
                </c:pt>
                <c:pt idx="2267">
                  <c:v>0.20960396</c:v>
                </c:pt>
                <c:pt idx="2268">
                  <c:v>0.21009901</c:v>
                </c:pt>
                <c:pt idx="2269">
                  <c:v>0.21009901</c:v>
                </c:pt>
                <c:pt idx="2270">
                  <c:v>0.21029703</c:v>
                </c:pt>
                <c:pt idx="2271">
                  <c:v>0.21029703</c:v>
                </c:pt>
                <c:pt idx="2272">
                  <c:v>0.21029703</c:v>
                </c:pt>
                <c:pt idx="2273">
                  <c:v>0.210594059</c:v>
                </c:pt>
                <c:pt idx="2274">
                  <c:v>0.210594059</c:v>
                </c:pt>
                <c:pt idx="2275">
                  <c:v>0.210594059</c:v>
                </c:pt>
                <c:pt idx="2276">
                  <c:v>0.210594059</c:v>
                </c:pt>
                <c:pt idx="2277">
                  <c:v>0.210594059</c:v>
                </c:pt>
                <c:pt idx="2278">
                  <c:v>0.210990099</c:v>
                </c:pt>
                <c:pt idx="2279">
                  <c:v>0.210990099</c:v>
                </c:pt>
                <c:pt idx="2280">
                  <c:v>0.210990099</c:v>
                </c:pt>
                <c:pt idx="2281">
                  <c:v>0.211287129</c:v>
                </c:pt>
                <c:pt idx="2282">
                  <c:v>0.211287129</c:v>
                </c:pt>
                <c:pt idx="2283">
                  <c:v>0.211485149</c:v>
                </c:pt>
                <c:pt idx="2284">
                  <c:v>0.211485149</c:v>
                </c:pt>
                <c:pt idx="2285">
                  <c:v>0.211683168</c:v>
                </c:pt>
                <c:pt idx="2286">
                  <c:v>0.211683168</c:v>
                </c:pt>
                <c:pt idx="2287">
                  <c:v>0.211683168</c:v>
                </c:pt>
                <c:pt idx="2288">
                  <c:v>0.211683168</c:v>
                </c:pt>
                <c:pt idx="2289">
                  <c:v>0.211683168</c:v>
                </c:pt>
                <c:pt idx="2290">
                  <c:v>0.212178218</c:v>
                </c:pt>
                <c:pt idx="2291">
                  <c:v>0.212277228</c:v>
                </c:pt>
                <c:pt idx="2292">
                  <c:v>0.212277228</c:v>
                </c:pt>
                <c:pt idx="2293">
                  <c:v>0.212277228</c:v>
                </c:pt>
                <c:pt idx="2294">
                  <c:v>0.212574257</c:v>
                </c:pt>
                <c:pt idx="2295">
                  <c:v>0.212574257</c:v>
                </c:pt>
                <c:pt idx="2296">
                  <c:v>0.212574257</c:v>
                </c:pt>
                <c:pt idx="2297">
                  <c:v>0.212871287</c:v>
                </c:pt>
                <c:pt idx="2298">
                  <c:v>0.212871287</c:v>
                </c:pt>
                <c:pt idx="2299">
                  <c:v>0.212871287</c:v>
                </c:pt>
                <c:pt idx="2300">
                  <c:v>0.212871287</c:v>
                </c:pt>
                <c:pt idx="2301">
                  <c:v>0.213267327</c:v>
                </c:pt>
                <c:pt idx="2302">
                  <c:v>0.213267327</c:v>
                </c:pt>
                <c:pt idx="2303">
                  <c:v>0.213465347</c:v>
                </c:pt>
                <c:pt idx="2304">
                  <c:v>0.213465347</c:v>
                </c:pt>
                <c:pt idx="2305">
                  <c:v>0.213663366</c:v>
                </c:pt>
                <c:pt idx="2306">
                  <c:v>0.213663366</c:v>
                </c:pt>
                <c:pt idx="2307">
                  <c:v>0.213861386</c:v>
                </c:pt>
                <c:pt idx="2308">
                  <c:v>0.213861386</c:v>
                </c:pt>
                <c:pt idx="2309">
                  <c:v>0.213861386</c:v>
                </c:pt>
                <c:pt idx="2310">
                  <c:v>0.213861386</c:v>
                </c:pt>
                <c:pt idx="2311">
                  <c:v>0.213861386</c:v>
                </c:pt>
                <c:pt idx="2312">
                  <c:v>0.214356436</c:v>
                </c:pt>
                <c:pt idx="2313">
                  <c:v>0.214356436</c:v>
                </c:pt>
                <c:pt idx="2314">
                  <c:v>0.214554455</c:v>
                </c:pt>
                <c:pt idx="2315">
                  <c:v>0.214554455</c:v>
                </c:pt>
                <c:pt idx="2316">
                  <c:v>0.214554455</c:v>
                </c:pt>
                <c:pt idx="2317">
                  <c:v>0.214851485</c:v>
                </c:pt>
                <c:pt idx="2318">
                  <c:v>0.214851485</c:v>
                </c:pt>
                <c:pt idx="2319">
                  <c:v>0.214950495</c:v>
                </c:pt>
                <c:pt idx="2320">
                  <c:v>0.214950495</c:v>
                </c:pt>
                <c:pt idx="2321">
                  <c:v>0.214950495</c:v>
                </c:pt>
                <c:pt idx="2322">
                  <c:v>0.215247525</c:v>
                </c:pt>
                <c:pt idx="2323">
                  <c:v>0.215247525</c:v>
                </c:pt>
                <c:pt idx="2324">
                  <c:v>0.215247525</c:v>
                </c:pt>
                <c:pt idx="2325">
                  <c:v>0.215544554</c:v>
                </c:pt>
                <c:pt idx="2326">
                  <c:v>0.215544554</c:v>
                </c:pt>
                <c:pt idx="2327">
                  <c:v>0.215742574</c:v>
                </c:pt>
                <c:pt idx="2328">
                  <c:v>0.215742574</c:v>
                </c:pt>
                <c:pt idx="2329">
                  <c:v>0.215940594</c:v>
                </c:pt>
                <c:pt idx="2330">
                  <c:v>0.215940594</c:v>
                </c:pt>
                <c:pt idx="2331">
                  <c:v>0.216138614</c:v>
                </c:pt>
                <c:pt idx="2332">
                  <c:v>0.216138614</c:v>
                </c:pt>
                <c:pt idx="2333">
                  <c:v>0.216138614</c:v>
                </c:pt>
                <c:pt idx="2334">
                  <c:v>0.216435644</c:v>
                </c:pt>
                <c:pt idx="2335">
                  <c:v>0.216435644</c:v>
                </c:pt>
                <c:pt idx="2336">
                  <c:v>0.216633663</c:v>
                </c:pt>
                <c:pt idx="2337">
                  <c:v>0.216633663</c:v>
                </c:pt>
                <c:pt idx="2338">
                  <c:v>0.216633663</c:v>
                </c:pt>
                <c:pt idx="2339">
                  <c:v>0.216831683</c:v>
                </c:pt>
                <c:pt idx="2340">
                  <c:v>0.216831683</c:v>
                </c:pt>
                <c:pt idx="2341">
                  <c:v>0.216831683</c:v>
                </c:pt>
                <c:pt idx="2342">
                  <c:v>0.217128713</c:v>
                </c:pt>
                <c:pt idx="2343">
                  <c:v>0.217128713</c:v>
                </c:pt>
                <c:pt idx="2344">
                  <c:v>0.217326733</c:v>
                </c:pt>
                <c:pt idx="2345">
                  <c:v>0.217326733</c:v>
                </c:pt>
                <c:pt idx="2346">
                  <c:v>0.217326733</c:v>
                </c:pt>
                <c:pt idx="2347">
                  <c:v>0.217623762</c:v>
                </c:pt>
                <c:pt idx="2348">
                  <c:v>0.217623762</c:v>
                </c:pt>
                <c:pt idx="2349">
                  <c:v>0.217722772</c:v>
                </c:pt>
                <c:pt idx="2350">
                  <c:v>0.217722772</c:v>
                </c:pt>
                <c:pt idx="2351">
                  <c:v>0.217722772</c:v>
                </c:pt>
                <c:pt idx="2352">
                  <c:v>0.218019802</c:v>
                </c:pt>
                <c:pt idx="2353">
                  <c:v>0.218019802</c:v>
                </c:pt>
                <c:pt idx="2354">
                  <c:v>0.218019802</c:v>
                </c:pt>
                <c:pt idx="2355">
                  <c:v>0.218316832</c:v>
                </c:pt>
                <c:pt idx="2356">
                  <c:v>0.218316832</c:v>
                </c:pt>
                <c:pt idx="2357">
                  <c:v>0.218514851</c:v>
                </c:pt>
                <c:pt idx="2358">
                  <c:v>0.218514851</c:v>
                </c:pt>
                <c:pt idx="2359">
                  <c:v>0.218514851</c:v>
                </c:pt>
                <c:pt idx="2360">
                  <c:v>0.218811881</c:v>
                </c:pt>
                <c:pt idx="2361">
                  <c:v>0.218910891</c:v>
                </c:pt>
                <c:pt idx="2362">
                  <c:v>0.218910891</c:v>
                </c:pt>
                <c:pt idx="2363">
                  <c:v>0.218910891</c:v>
                </c:pt>
                <c:pt idx="2364">
                  <c:v>0.219207921</c:v>
                </c:pt>
                <c:pt idx="2365">
                  <c:v>0.219207921</c:v>
                </c:pt>
                <c:pt idx="2366">
                  <c:v>0.219405941</c:v>
                </c:pt>
                <c:pt idx="2367">
                  <c:v>0.219405941</c:v>
                </c:pt>
                <c:pt idx="2368">
                  <c:v>0.219405941</c:v>
                </c:pt>
                <c:pt idx="2369">
                  <c:v>0.21970297</c:v>
                </c:pt>
                <c:pt idx="2370">
                  <c:v>0.21970297</c:v>
                </c:pt>
                <c:pt idx="2371">
                  <c:v>0.21970297</c:v>
                </c:pt>
                <c:pt idx="2372">
                  <c:v>0.22</c:v>
                </c:pt>
                <c:pt idx="2373">
                  <c:v>0.22</c:v>
                </c:pt>
                <c:pt idx="2374">
                  <c:v>0.22009901</c:v>
                </c:pt>
                <c:pt idx="2375">
                  <c:v>0.22009901</c:v>
                </c:pt>
                <c:pt idx="2376">
                  <c:v>0.22009901</c:v>
                </c:pt>
                <c:pt idx="2377">
                  <c:v>0.22039604</c:v>
                </c:pt>
                <c:pt idx="2378">
                  <c:v>0.22039604</c:v>
                </c:pt>
                <c:pt idx="2379">
                  <c:v>0.220594059</c:v>
                </c:pt>
                <c:pt idx="2380">
                  <c:v>0.220594059</c:v>
                </c:pt>
                <c:pt idx="2381">
                  <c:v>0.220594059</c:v>
                </c:pt>
                <c:pt idx="2382">
                  <c:v>0.220891089</c:v>
                </c:pt>
                <c:pt idx="2383">
                  <c:v>0.220891089</c:v>
                </c:pt>
                <c:pt idx="2384">
                  <c:v>0.221089109</c:v>
                </c:pt>
                <c:pt idx="2385">
                  <c:v>0.221089109</c:v>
                </c:pt>
                <c:pt idx="2386">
                  <c:v>0.221089109</c:v>
                </c:pt>
                <c:pt idx="2387">
                  <c:v>0.221386139</c:v>
                </c:pt>
                <c:pt idx="2388">
                  <c:v>0.221386139</c:v>
                </c:pt>
                <c:pt idx="2389">
                  <c:v>0.221386139</c:v>
                </c:pt>
                <c:pt idx="2390">
                  <c:v>0.221683168</c:v>
                </c:pt>
                <c:pt idx="2391">
                  <c:v>0.221782178</c:v>
                </c:pt>
                <c:pt idx="2392">
                  <c:v>0.221782178</c:v>
                </c:pt>
                <c:pt idx="2393">
                  <c:v>0.221782178</c:v>
                </c:pt>
                <c:pt idx="2394">
                  <c:v>0.222079208</c:v>
                </c:pt>
                <c:pt idx="2395">
                  <c:v>0.222079208</c:v>
                </c:pt>
                <c:pt idx="2396">
                  <c:v>0.222277228</c:v>
                </c:pt>
                <c:pt idx="2397">
                  <c:v>0.222277228</c:v>
                </c:pt>
                <c:pt idx="2398">
                  <c:v>0.222277228</c:v>
                </c:pt>
                <c:pt idx="2399">
                  <c:v>0.222574257</c:v>
                </c:pt>
                <c:pt idx="2400">
                  <c:v>0.222574257</c:v>
                </c:pt>
                <c:pt idx="2401">
                  <c:v>0.222574257</c:v>
                </c:pt>
                <c:pt idx="2402">
                  <c:v>0.222871287</c:v>
                </c:pt>
                <c:pt idx="2403">
                  <c:v>0.222871287</c:v>
                </c:pt>
                <c:pt idx="2404">
                  <c:v>0.223069307</c:v>
                </c:pt>
                <c:pt idx="2405">
                  <c:v>0.223069307</c:v>
                </c:pt>
                <c:pt idx="2406">
                  <c:v>0.223069307</c:v>
                </c:pt>
                <c:pt idx="2407">
                  <c:v>0.223366337</c:v>
                </c:pt>
                <c:pt idx="2408">
                  <c:v>0.223366337</c:v>
                </c:pt>
                <c:pt idx="2409">
                  <c:v>0.223564356</c:v>
                </c:pt>
                <c:pt idx="2410">
                  <c:v>0.223564356</c:v>
                </c:pt>
                <c:pt idx="2411">
                  <c:v>0.223564356</c:v>
                </c:pt>
                <c:pt idx="2412">
                  <c:v>0.223861386</c:v>
                </c:pt>
                <c:pt idx="2413">
                  <c:v>0.223861386</c:v>
                </c:pt>
                <c:pt idx="2414">
                  <c:v>0.223861386</c:v>
                </c:pt>
                <c:pt idx="2415">
                  <c:v>0.228613861</c:v>
                </c:pt>
                <c:pt idx="2416">
                  <c:v>0.228613861</c:v>
                </c:pt>
                <c:pt idx="2417">
                  <c:v>0.225544554</c:v>
                </c:pt>
                <c:pt idx="2418">
                  <c:v>0.225544554</c:v>
                </c:pt>
                <c:pt idx="2419">
                  <c:v>0.225544554</c:v>
                </c:pt>
                <c:pt idx="2420">
                  <c:v>0.226732673</c:v>
                </c:pt>
                <c:pt idx="2421">
                  <c:v>0.226732673</c:v>
                </c:pt>
                <c:pt idx="2422">
                  <c:v>0.226930693</c:v>
                </c:pt>
                <c:pt idx="2423">
                  <c:v>0.226930693</c:v>
                </c:pt>
                <c:pt idx="2424">
                  <c:v>0.226930693</c:v>
                </c:pt>
                <c:pt idx="2425">
                  <c:v>0.226930693</c:v>
                </c:pt>
                <c:pt idx="2426">
                  <c:v>0.227227723</c:v>
                </c:pt>
                <c:pt idx="2427">
                  <c:v>0.227227723</c:v>
                </c:pt>
                <c:pt idx="2428">
                  <c:v>0.227227723</c:v>
                </c:pt>
                <c:pt idx="2429">
                  <c:v>0.227722772</c:v>
                </c:pt>
                <c:pt idx="2430">
                  <c:v>0.227722772</c:v>
                </c:pt>
                <c:pt idx="2431">
                  <c:v>0.227722772</c:v>
                </c:pt>
                <c:pt idx="2432">
                  <c:v>0.227722772</c:v>
                </c:pt>
                <c:pt idx="2433">
                  <c:v>0.227722772</c:v>
                </c:pt>
                <c:pt idx="2434">
                  <c:v>0.228316832</c:v>
                </c:pt>
                <c:pt idx="2435">
                  <c:v>0.228316832</c:v>
                </c:pt>
                <c:pt idx="2436">
                  <c:v>0.228316832</c:v>
                </c:pt>
                <c:pt idx="2437">
                  <c:v>0.228811881</c:v>
                </c:pt>
                <c:pt idx="2438">
                  <c:v>0.228811881</c:v>
                </c:pt>
                <c:pt idx="2439">
                  <c:v>0.228910891</c:v>
                </c:pt>
                <c:pt idx="2440">
                  <c:v>0.228910891</c:v>
                </c:pt>
                <c:pt idx="2441">
                  <c:v>0.229108911</c:v>
                </c:pt>
                <c:pt idx="2442">
                  <c:v>0.229108911</c:v>
                </c:pt>
                <c:pt idx="2443">
                  <c:v>0.229207921</c:v>
                </c:pt>
                <c:pt idx="2444">
                  <c:v>0.229306931</c:v>
                </c:pt>
                <c:pt idx="2445">
                  <c:v>0.229306931</c:v>
                </c:pt>
                <c:pt idx="2446">
                  <c:v>0.229405941</c:v>
                </c:pt>
                <c:pt idx="2447">
                  <c:v>0.229405941</c:v>
                </c:pt>
                <c:pt idx="2448">
                  <c:v>0.229405941</c:v>
                </c:pt>
                <c:pt idx="2449">
                  <c:v>0</c:v>
                </c:pt>
              </c:strCache>
            </c:strRef>
          </c:xVal>
          <c:yVal>
            <c:numRef>
              <c:f>Sheet1!$G:$G</c:f>
              <c:numCache>
                <c:formatCode>General</c:formatCode>
                <c:ptCount val="65536"/>
                <c:pt idx="0">
                  <c:v>0</c:v>
                </c:pt>
                <c:pt idx="1">
                  <c:v>151.07803514954981</c:v>
                </c:pt>
                <c:pt idx="2">
                  <c:v>151.07803514954981</c:v>
                </c:pt>
                <c:pt idx="3">
                  <c:v>150.23402377999926</c:v>
                </c:pt>
                <c:pt idx="4">
                  <c:v>150.23402377999926</c:v>
                </c:pt>
                <c:pt idx="5">
                  <c:v>151.50004083432509</c:v>
                </c:pt>
                <c:pt idx="6">
                  <c:v>151.50004083432509</c:v>
                </c:pt>
                <c:pt idx="7">
                  <c:v>151.50004083432509</c:v>
                </c:pt>
                <c:pt idx="8">
                  <c:v>151.07803514954981</c:v>
                </c:pt>
                <c:pt idx="9">
                  <c:v>151.07803514954981</c:v>
                </c:pt>
                <c:pt idx="10">
                  <c:v>151.50004083432509</c:v>
                </c:pt>
                <c:pt idx="11">
                  <c:v>151.50004083432509</c:v>
                </c:pt>
                <c:pt idx="12">
                  <c:v>151.50004083432509</c:v>
                </c:pt>
                <c:pt idx="13">
                  <c:v>151.50004083432509</c:v>
                </c:pt>
                <c:pt idx="14">
                  <c:v>151.50004083432509</c:v>
                </c:pt>
                <c:pt idx="15">
                  <c:v>150.65602946477452</c:v>
                </c:pt>
                <c:pt idx="16">
                  <c:v>150.65602946477452</c:v>
                </c:pt>
                <c:pt idx="17">
                  <c:v>150.65602946477452</c:v>
                </c:pt>
                <c:pt idx="18">
                  <c:v>151.50004083432509</c:v>
                </c:pt>
                <c:pt idx="19">
                  <c:v>151.50004083432509</c:v>
                </c:pt>
                <c:pt idx="20">
                  <c:v>151.50004083432509</c:v>
                </c:pt>
                <c:pt idx="21">
                  <c:v>151.92204651910038</c:v>
                </c:pt>
                <c:pt idx="22">
                  <c:v>151.92204651910038</c:v>
                </c:pt>
                <c:pt idx="23">
                  <c:v>151.50004083432509</c:v>
                </c:pt>
                <c:pt idx="24">
                  <c:v>151.50004083432509</c:v>
                </c:pt>
                <c:pt idx="25">
                  <c:v>151.50004083432509</c:v>
                </c:pt>
                <c:pt idx="26">
                  <c:v>151.50004083432509</c:v>
                </c:pt>
                <c:pt idx="27">
                  <c:v>151.50004083432509</c:v>
                </c:pt>
                <c:pt idx="28">
                  <c:v>151.50004083432509</c:v>
                </c:pt>
                <c:pt idx="29">
                  <c:v>151.50004083432509</c:v>
                </c:pt>
                <c:pt idx="30">
                  <c:v>151.07803514954981</c:v>
                </c:pt>
                <c:pt idx="31">
                  <c:v>151.07803514954981</c:v>
                </c:pt>
                <c:pt idx="32">
                  <c:v>151.07803514954981</c:v>
                </c:pt>
                <c:pt idx="33">
                  <c:v>151.07803514954981</c:v>
                </c:pt>
                <c:pt idx="34">
                  <c:v>151.07803514954981</c:v>
                </c:pt>
                <c:pt idx="35">
                  <c:v>151.07803514954981</c:v>
                </c:pt>
                <c:pt idx="36">
                  <c:v>151.07803514954981</c:v>
                </c:pt>
                <c:pt idx="37">
                  <c:v>151.50004083432509</c:v>
                </c:pt>
                <c:pt idx="38">
                  <c:v>151.50004083432509</c:v>
                </c:pt>
                <c:pt idx="39">
                  <c:v>151.50004083432509</c:v>
                </c:pt>
                <c:pt idx="40">
                  <c:v>151.50004083432509</c:v>
                </c:pt>
                <c:pt idx="41">
                  <c:v>151.50004083432509</c:v>
                </c:pt>
                <c:pt idx="42">
                  <c:v>151.50004083432509</c:v>
                </c:pt>
                <c:pt idx="43">
                  <c:v>151.07803514954981</c:v>
                </c:pt>
                <c:pt idx="44">
                  <c:v>151.07803514954981</c:v>
                </c:pt>
                <c:pt idx="45">
                  <c:v>151.07803514954981</c:v>
                </c:pt>
                <c:pt idx="46">
                  <c:v>151.07803514954981</c:v>
                </c:pt>
                <c:pt idx="47">
                  <c:v>151.07803514954981</c:v>
                </c:pt>
                <c:pt idx="48">
                  <c:v>151.50004083432509</c:v>
                </c:pt>
                <c:pt idx="49">
                  <c:v>151.50004083432509</c:v>
                </c:pt>
                <c:pt idx="50">
                  <c:v>151.50004083432509</c:v>
                </c:pt>
                <c:pt idx="51">
                  <c:v>151.07803514954981</c:v>
                </c:pt>
                <c:pt idx="52">
                  <c:v>151.07803514954981</c:v>
                </c:pt>
                <c:pt idx="53">
                  <c:v>151.07803514954981</c:v>
                </c:pt>
                <c:pt idx="54">
                  <c:v>151.50004083432509</c:v>
                </c:pt>
                <c:pt idx="55">
                  <c:v>151.50004083432509</c:v>
                </c:pt>
                <c:pt idx="56">
                  <c:v>151.50004083432509</c:v>
                </c:pt>
                <c:pt idx="57">
                  <c:v>151.50004083432509</c:v>
                </c:pt>
                <c:pt idx="58">
                  <c:v>151.50004083432509</c:v>
                </c:pt>
                <c:pt idx="59">
                  <c:v>151.50004083432509</c:v>
                </c:pt>
                <c:pt idx="60">
                  <c:v>151.50004083432509</c:v>
                </c:pt>
                <c:pt idx="61">
                  <c:v>151.50004083432509</c:v>
                </c:pt>
                <c:pt idx="62">
                  <c:v>151.50004083432509</c:v>
                </c:pt>
                <c:pt idx="63">
                  <c:v>151.50004083432509</c:v>
                </c:pt>
                <c:pt idx="64">
                  <c:v>151.50004083432509</c:v>
                </c:pt>
                <c:pt idx="65">
                  <c:v>151.50004083432509</c:v>
                </c:pt>
                <c:pt idx="66">
                  <c:v>150.65602946477452</c:v>
                </c:pt>
                <c:pt idx="67">
                  <c:v>150.65602946477452</c:v>
                </c:pt>
                <c:pt idx="68">
                  <c:v>151.07803514954981</c:v>
                </c:pt>
                <c:pt idx="69">
                  <c:v>151.07803514954981</c:v>
                </c:pt>
                <c:pt idx="70">
                  <c:v>151.07803514954981</c:v>
                </c:pt>
                <c:pt idx="71">
                  <c:v>151.07803514954981</c:v>
                </c:pt>
                <c:pt idx="72">
                  <c:v>151.50004083432509</c:v>
                </c:pt>
                <c:pt idx="73">
                  <c:v>151.50004083432509</c:v>
                </c:pt>
                <c:pt idx="74">
                  <c:v>151.50004083432509</c:v>
                </c:pt>
                <c:pt idx="75">
                  <c:v>151.50004083432509</c:v>
                </c:pt>
                <c:pt idx="76">
                  <c:v>151.50004083432509</c:v>
                </c:pt>
                <c:pt idx="77">
                  <c:v>151.92204651910038</c:v>
                </c:pt>
                <c:pt idx="78">
                  <c:v>151.92204651910038</c:v>
                </c:pt>
                <c:pt idx="79">
                  <c:v>151.07803514954981</c:v>
                </c:pt>
                <c:pt idx="80">
                  <c:v>151.07803514954981</c:v>
                </c:pt>
                <c:pt idx="81">
                  <c:v>151.07803514954981</c:v>
                </c:pt>
                <c:pt idx="82">
                  <c:v>151.50004083432509</c:v>
                </c:pt>
                <c:pt idx="83">
                  <c:v>151.50004083432509</c:v>
                </c:pt>
                <c:pt idx="84">
                  <c:v>151.07803514954981</c:v>
                </c:pt>
                <c:pt idx="85">
                  <c:v>151.07803514954981</c:v>
                </c:pt>
                <c:pt idx="86">
                  <c:v>151.07803514954981</c:v>
                </c:pt>
                <c:pt idx="87">
                  <c:v>151.07803514954981</c:v>
                </c:pt>
                <c:pt idx="88">
                  <c:v>151.07803514954981</c:v>
                </c:pt>
                <c:pt idx="89">
                  <c:v>150.65602946477452</c:v>
                </c:pt>
                <c:pt idx="90">
                  <c:v>150.65602946477452</c:v>
                </c:pt>
                <c:pt idx="91">
                  <c:v>150.65602946477452</c:v>
                </c:pt>
                <c:pt idx="92">
                  <c:v>150.65602946477452</c:v>
                </c:pt>
                <c:pt idx="93">
                  <c:v>150.65602946477452</c:v>
                </c:pt>
                <c:pt idx="94">
                  <c:v>151.07803514954981</c:v>
                </c:pt>
                <c:pt idx="95">
                  <c:v>151.07803514954981</c:v>
                </c:pt>
                <c:pt idx="96">
                  <c:v>151.07803514954981</c:v>
                </c:pt>
                <c:pt idx="97">
                  <c:v>151.07803514954981</c:v>
                </c:pt>
                <c:pt idx="98">
                  <c:v>151.07803514954981</c:v>
                </c:pt>
                <c:pt idx="99">
                  <c:v>151.50004083432509</c:v>
                </c:pt>
                <c:pt idx="100">
                  <c:v>151.07803514954981</c:v>
                </c:pt>
                <c:pt idx="101">
                  <c:v>151.07803514954981</c:v>
                </c:pt>
                <c:pt idx="102">
                  <c:v>151.07803514954981</c:v>
                </c:pt>
                <c:pt idx="103">
                  <c:v>151.50004083432509</c:v>
                </c:pt>
                <c:pt idx="104">
                  <c:v>151.50004083432509</c:v>
                </c:pt>
                <c:pt idx="105">
                  <c:v>151.92204651910038</c:v>
                </c:pt>
                <c:pt idx="106">
                  <c:v>151.92204651910038</c:v>
                </c:pt>
                <c:pt idx="107">
                  <c:v>151.92204651910038</c:v>
                </c:pt>
                <c:pt idx="108">
                  <c:v>151.92204651910038</c:v>
                </c:pt>
                <c:pt idx="109">
                  <c:v>151.92204651910038</c:v>
                </c:pt>
                <c:pt idx="110">
                  <c:v>151.92204651910038</c:v>
                </c:pt>
                <c:pt idx="111">
                  <c:v>151.50004083432509</c:v>
                </c:pt>
                <c:pt idx="112">
                  <c:v>151.50004083432509</c:v>
                </c:pt>
                <c:pt idx="113">
                  <c:v>151.92204651910038</c:v>
                </c:pt>
                <c:pt idx="114">
                  <c:v>151.92204651910038</c:v>
                </c:pt>
                <c:pt idx="115">
                  <c:v>152.34405220387563</c:v>
                </c:pt>
                <c:pt idx="116">
                  <c:v>152.34405220387563</c:v>
                </c:pt>
                <c:pt idx="117">
                  <c:v>152.76605788865092</c:v>
                </c:pt>
                <c:pt idx="118">
                  <c:v>152.76605788865092</c:v>
                </c:pt>
                <c:pt idx="119">
                  <c:v>152.76605788865092</c:v>
                </c:pt>
                <c:pt idx="120">
                  <c:v>154.03207494297675</c:v>
                </c:pt>
                <c:pt idx="121">
                  <c:v>154.03207494297675</c:v>
                </c:pt>
                <c:pt idx="122">
                  <c:v>154.03207494297675</c:v>
                </c:pt>
                <c:pt idx="123">
                  <c:v>154.03207494297675</c:v>
                </c:pt>
                <c:pt idx="124">
                  <c:v>153.61006925820149</c:v>
                </c:pt>
                <c:pt idx="125">
                  <c:v>153.61006925820149</c:v>
                </c:pt>
                <c:pt idx="126">
                  <c:v>153.61006925820149</c:v>
                </c:pt>
                <c:pt idx="127">
                  <c:v>154.87608631252732</c:v>
                </c:pt>
                <c:pt idx="128">
                  <c:v>154.87608631252732</c:v>
                </c:pt>
                <c:pt idx="129">
                  <c:v>155.29809199730261</c:v>
                </c:pt>
                <c:pt idx="130">
                  <c:v>155.29809199730261</c:v>
                </c:pt>
                <c:pt idx="131">
                  <c:v>155.29809199730261</c:v>
                </c:pt>
                <c:pt idx="132">
                  <c:v>154.87608631252732</c:v>
                </c:pt>
                <c:pt idx="133">
                  <c:v>154.87608631252732</c:v>
                </c:pt>
                <c:pt idx="134">
                  <c:v>156.14210336685315</c:v>
                </c:pt>
                <c:pt idx="135">
                  <c:v>156.14210336685315</c:v>
                </c:pt>
                <c:pt idx="136">
                  <c:v>156.14210336685315</c:v>
                </c:pt>
                <c:pt idx="137">
                  <c:v>156.14210336685315</c:v>
                </c:pt>
                <c:pt idx="138">
                  <c:v>156.14210336685315</c:v>
                </c:pt>
                <c:pt idx="139">
                  <c:v>156.14210336685315</c:v>
                </c:pt>
                <c:pt idx="140">
                  <c:v>155.72009768207786</c:v>
                </c:pt>
                <c:pt idx="141">
                  <c:v>155.72009768207786</c:v>
                </c:pt>
                <c:pt idx="142">
                  <c:v>156.56410905162844</c:v>
                </c:pt>
                <c:pt idx="143">
                  <c:v>156.56410905162844</c:v>
                </c:pt>
                <c:pt idx="144">
                  <c:v>156.56410905162844</c:v>
                </c:pt>
                <c:pt idx="145">
                  <c:v>156.56410905162844</c:v>
                </c:pt>
                <c:pt idx="146">
                  <c:v>156.14210336685315</c:v>
                </c:pt>
                <c:pt idx="147">
                  <c:v>156.14210336685315</c:v>
                </c:pt>
                <c:pt idx="148">
                  <c:v>156.14210336685315</c:v>
                </c:pt>
                <c:pt idx="149">
                  <c:v>156.98611473640372</c:v>
                </c:pt>
                <c:pt idx="150">
                  <c:v>156.98611473640372</c:v>
                </c:pt>
                <c:pt idx="151">
                  <c:v>156.56410905162844</c:v>
                </c:pt>
                <c:pt idx="152">
                  <c:v>156.56410905162844</c:v>
                </c:pt>
                <c:pt idx="153">
                  <c:v>156.56410905162844</c:v>
                </c:pt>
                <c:pt idx="154">
                  <c:v>156.56410905162844</c:v>
                </c:pt>
                <c:pt idx="155">
                  <c:v>156.56410905162844</c:v>
                </c:pt>
                <c:pt idx="156">
                  <c:v>157.40812042117901</c:v>
                </c:pt>
                <c:pt idx="157">
                  <c:v>157.40812042117901</c:v>
                </c:pt>
                <c:pt idx="158">
                  <c:v>157.40812042117901</c:v>
                </c:pt>
                <c:pt idx="159">
                  <c:v>157.40812042117901</c:v>
                </c:pt>
                <c:pt idx="160">
                  <c:v>157.40812042117901</c:v>
                </c:pt>
                <c:pt idx="161">
                  <c:v>157.40812042117901</c:v>
                </c:pt>
                <c:pt idx="162">
                  <c:v>157.83012610595426</c:v>
                </c:pt>
                <c:pt idx="163">
                  <c:v>157.83012610595426</c:v>
                </c:pt>
                <c:pt idx="164">
                  <c:v>157.83012610595426</c:v>
                </c:pt>
                <c:pt idx="165">
                  <c:v>157.40812042117901</c:v>
                </c:pt>
                <c:pt idx="166">
                  <c:v>156.98611473640372</c:v>
                </c:pt>
                <c:pt idx="167">
                  <c:v>156.98611473640372</c:v>
                </c:pt>
                <c:pt idx="168">
                  <c:v>156.98611473640372</c:v>
                </c:pt>
                <c:pt idx="169">
                  <c:v>158.25213179072955</c:v>
                </c:pt>
                <c:pt idx="170">
                  <c:v>158.25213179072955</c:v>
                </c:pt>
                <c:pt idx="171">
                  <c:v>158.25213179072955</c:v>
                </c:pt>
                <c:pt idx="172">
                  <c:v>157.83012610595426</c:v>
                </c:pt>
                <c:pt idx="173">
                  <c:v>157.83012610595426</c:v>
                </c:pt>
                <c:pt idx="174">
                  <c:v>157.83012610595426</c:v>
                </c:pt>
                <c:pt idx="175">
                  <c:v>157.83012610595426</c:v>
                </c:pt>
                <c:pt idx="176">
                  <c:v>157.83012610595426</c:v>
                </c:pt>
                <c:pt idx="177">
                  <c:v>158.25213179072955</c:v>
                </c:pt>
                <c:pt idx="178">
                  <c:v>158.25213179072955</c:v>
                </c:pt>
                <c:pt idx="179">
                  <c:v>158.67413747550484</c:v>
                </c:pt>
                <c:pt idx="180">
                  <c:v>158.67413747550484</c:v>
                </c:pt>
                <c:pt idx="181">
                  <c:v>158.67413747550484</c:v>
                </c:pt>
                <c:pt idx="182">
                  <c:v>158.67413747550484</c:v>
                </c:pt>
                <c:pt idx="183">
                  <c:v>158.67413747550484</c:v>
                </c:pt>
                <c:pt idx="184">
                  <c:v>158.67413747550484</c:v>
                </c:pt>
                <c:pt idx="185">
                  <c:v>158.67413747550484</c:v>
                </c:pt>
                <c:pt idx="186">
                  <c:v>158.67413747550484</c:v>
                </c:pt>
                <c:pt idx="187">
                  <c:v>158.67413747550484</c:v>
                </c:pt>
                <c:pt idx="188">
                  <c:v>158.67413747550484</c:v>
                </c:pt>
                <c:pt idx="189">
                  <c:v>159.51814884505538</c:v>
                </c:pt>
                <c:pt idx="190">
                  <c:v>159.51814884505538</c:v>
                </c:pt>
                <c:pt idx="191">
                  <c:v>159.09614316028012</c:v>
                </c:pt>
                <c:pt idx="192">
                  <c:v>159.09614316028012</c:v>
                </c:pt>
                <c:pt idx="193">
                  <c:v>159.09614316028012</c:v>
                </c:pt>
                <c:pt idx="194">
                  <c:v>159.09614316028012</c:v>
                </c:pt>
                <c:pt idx="195">
                  <c:v>159.09614316028012</c:v>
                </c:pt>
                <c:pt idx="196">
                  <c:v>159.94015452983066</c:v>
                </c:pt>
                <c:pt idx="197">
                  <c:v>159.94015452983066</c:v>
                </c:pt>
                <c:pt idx="198">
                  <c:v>159.94015452983066</c:v>
                </c:pt>
                <c:pt idx="199">
                  <c:v>159.94015452983066</c:v>
                </c:pt>
                <c:pt idx="200">
                  <c:v>159.94015452983066</c:v>
                </c:pt>
                <c:pt idx="201">
                  <c:v>159.94015452983066</c:v>
                </c:pt>
                <c:pt idx="202">
                  <c:v>159.51814884505538</c:v>
                </c:pt>
                <c:pt idx="203">
                  <c:v>159.51814884505538</c:v>
                </c:pt>
                <c:pt idx="204">
                  <c:v>159.94015452983066</c:v>
                </c:pt>
                <c:pt idx="205">
                  <c:v>159.94015452983066</c:v>
                </c:pt>
                <c:pt idx="206">
                  <c:v>159.94015452983066</c:v>
                </c:pt>
                <c:pt idx="207">
                  <c:v>159.94015452983066</c:v>
                </c:pt>
                <c:pt idx="208">
                  <c:v>159.94015452983066</c:v>
                </c:pt>
                <c:pt idx="209">
                  <c:v>159.94015452983066</c:v>
                </c:pt>
                <c:pt idx="210">
                  <c:v>159.94015452983066</c:v>
                </c:pt>
                <c:pt idx="211">
                  <c:v>159.94015452983066</c:v>
                </c:pt>
                <c:pt idx="212">
                  <c:v>159.94015452983066</c:v>
                </c:pt>
                <c:pt idx="213">
                  <c:v>160.36216021460595</c:v>
                </c:pt>
                <c:pt idx="214">
                  <c:v>160.36216021460595</c:v>
                </c:pt>
                <c:pt idx="215">
                  <c:v>160.36216021460595</c:v>
                </c:pt>
                <c:pt idx="216">
                  <c:v>160.36216021460595</c:v>
                </c:pt>
                <c:pt idx="217">
                  <c:v>160.36216021460595</c:v>
                </c:pt>
                <c:pt idx="218">
                  <c:v>160.36216021460595</c:v>
                </c:pt>
                <c:pt idx="219">
                  <c:v>160.78416589938124</c:v>
                </c:pt>
                <c:pt idx="220">
                  <c:v>160.78416589938124</c:v>
                </c:pt>
                <c:pt idx="221">
                  <c:v>161.62817726893178</c:v>
                </c:pt>
                <c:pt idx="222">
                  <c:v>161.62817726893178</c:v>
                </c:pt>
                <c:pt idx="223">
                  <c:v>161.62817726893178</c:v>
                </c:pt>
                <c:pt idx="224">
                  <c:v>161.62817726893178</c:v>
                </c:pt>
                <c:pt idx="225">
                  <c:v>161.62817726893178</c:v>
                </c:pt>
                <c:pt idx="226">
                  <c:v>161.62817726893178</c:v>
                </c:pt>
                <c:pt idx="227">
                  <c:v>161.62817726893178</c:v>
                </c:pt>
                <c:pt idx="228">
                  <c:v>161.62817726893178</c:v>
                </c:pt>
                <c:pt idx="229">
                  <c:v>161.62817726893178</c:v>
                </c:pt>
                <c:pt idx="230">
                  <c:v>161.62817726893178</c:v>
                </c:pt>
                <c:pt idx="231">
                  <c:v>161.62817726893178</c:v>
                </c:pt>
                <c:pt idx="232">
                  <c:v>162.05018295370706</c:v>
                </c:pt>
                <c:pt idx="233">
                  <c:v>162.05018295370706</c:v>
                </c:pt>
                <c:pt idx="234">
                  <c:v>161.62817726893178</c:v>
                </c:pt>
                <c:pt idx="235">
                  <c:v>161.62817726893178</c:v>
                </c:pt>
                <c:pt idx="236">
                  <c:v>161.62817726893178</c:v>
                </c:pt>
                <c:pt idx="237">
                  <c:v>162.47218863848235</c:v>
                </c:pt>
                <c:pt idx="238">
                  <c:v>162.47218863848235</c:v>
                </c:pt>
                <c:pt idx="239">
                  <c:v>163.73820569280818</c:v>
                </c:pt>
                <c:pt idx="240">
                  <c:v>163.73820569280818</c:v>
                </c:pt>
                <c:pt idx="241">
                  <c:v>163.73820569280818</c:v>
                </c:pt>
                <c:pt idx="242">
                  <c:v>162.47218863848235</c:v>
                </c:pt>
                <c:pt idx="243">
                  <c:v>164.16021137758347</c:v>
                </c:pt>
                <c:pt idx="244">
                  <c:v>164.16021137758347</c:v>
                </c:pt>
                <c:pt idx="245">
                  <c:v>164.16021137758347</c:v>
                </c:pt>
                <c:pt idx="246">
                  <c:v>165.84823411668458</c:v>
                </c:pt>
                <c:pt idx="247">
                  <c:v>165.84823411668458</c:v>
                </c:pt>
                <c:pt idx="248">
                  <c:v>165.84823411668458</c:v>
                </c:pt>
                <c:pt idx="249">
                  <c:v>165.42622843190929</c:v>
                </c:pt>
                <c:pt idx="250">
                  <c:v>165.42622843190929</c:v>
                </c:pt>
                <c:pt idx="251">
                  <c:v>165.42622843190929</c:v>
                </c:pt>
                <c:pt idx="252">
                  <c:v>165.42622843190929</c:v>
                </c:pt>
                <c:pt idx="253">
                  <c:v>165.42622843190929</c:v>
                </c:pt>
                <c:pt idx="254">
                  <c:v>165.00422274713401</c:v>
                </c:pt>
                <c:pt idx="255">
                  <c:v>165.00422274713401</c:v>
                </c:pt>
                <c:pt idx="256">
                  <c:v>165.42622843190929</c:v>
                </c:pt>
                <c:pt idx="257">
                  <c:v>165.42622843190929</c:v>
                </c:pt>
                <c:pt idx="258">
                  <c:v>165.42622843190929</c:v>
                </c:pt>
                <c:pt idx="259">
                  <c:v>166.27023980145984</c:v>
                </c:pt>
                <c:pt idx="260">
                  <c:v>166.27023980145984</c:v>
                </c:pt>
                <c:pt idx="261">
                  <c:v>166.27023980145984</c:v>
                </c:pt>
                <c:pt idx="262">
                  <c:v>166.69224548623512</c:v>
                </c:pt>
                <c:pt idx="263">
                  <c:v>166.69224548623512</c:v>
                </c:pt>
                <c:pt idx="264">
                  <c:v>166.69224548623512</c:v>
                </c:pt>
                <c:pt idx="265">
                  <c:v>166.69224548623512</c:v>
                </c:pt>
                <c:pt idx="266">
                  <c:v>166.69224548623512</c:v>
                </c:pt>
                <c:pt idx="267">
                  <c:v>167.11425117101041</c:v>
                </c:pt>
                <c:pt idx="268">
                  <c:v>167.11425117101041</c:v>
                </c:pt>
                <c:pt idx="269">
                  <c:v>168.38026822533624</c:v>
                </c:pt>
                <c:pt idx="270">
                  <c:v>168.38026822533624</c:v>
                </c:pt>
                <c:pt idx="271">
                  <c:v>168.38026822533624</c:v>
                </c:pt>
                <c:pt idx="272">
                  <c:v>168.80227391011152</c:v>
                </c:pt>
                <c:pt idx="273">
                  <c:v>168.80227391011152</c:v>
                </c:pt>
                <c:pt idx="274">
                  <c:v>168.80227391011152</c:v>
                </c:pt>
                <c:pt idx="275">
                  <c:v>168.80227391011152</c:v>
                </c:pt>
                <c:pt idx="276">
                  <c:v>168.80227391011152</c:v>
                </c:pt>
                <c:pt idx="277">
                  <c:v>168.38026822533624</c:v>
                </c:pt>
                <c:pt idx="278">
                  <c:v>168.38026822533624</c:v>
                </c:pt>
                <c:pt idx="279">
                  <c:v>168.38026822533624</c:v>
                </c:pt>
                <c:pt idx="280">
                  <c:v>170.06829096443738</c:v>
                </c:pt>
                <c:pt idx="281">
                  <c:v>170.06829096443738</c:v>
                </c:pt>
                <c:pt idx="282">
                  <c:v>169.22427959488681</c:v>
                </c:pt>
                <c:pt idx="283">
                  <c:v>169.22427959488681</c:v>
                </c:pt>
                <c:pt idx="284">
                  <c:v>169.22427959488681</c:v>
                </c:pt>
                <c:pt idx="285">
                  <c:v>169.64628527966207</c:v>
                </c:pt>
                <c:pt idx="286">
                  <c:v>169.64628527966207</c:v>
                </c:pt>
                <c:pt idx="287">
                  <c:v>170.06829096443738</c:v>
                </c:pt>
                <c:pt idx="288">
                  <c:v>170.06829096443738</c:v>
                </c:pt>
                <c:pt idx="289">
                  <c:v>170.06829096443738</c:v>
                </c:pt>
                <c:pt idx="290">
                  <c:v>170.91230233398792</c:v>
                </c:pt>
                <c:pt idx="291">
                  <c:v>170.91230233398792</c:v>
                </c:pt>
                <c:pt idx="292">
                  <c:v>170.91230233398792</c:v>
                </c:pt>
                <c:pt idx="293">
                  <c:v>171.7563137035385</c:v>
                </c:pt>
                <c:pt idx="294">
                  <c:v>171.7563137035385</c:v>
                </c:pt>
                <c:pt idx="295">
                  <c:v>171.33430801876318</c:v>
                </c:pt>
                <c:pt idx="296">
                  <c:v>171.33430801876318</c:v>
                </c:pt>
                <c:pt idx="297">
                  <c:v>171.33430801876318</c:v>
                </c:pt>
                <c:pt idx="298">
                  <c:v>172.17831938831375</c:v>
                </c:pt>
                <c:pt idx="299">
                  <c:v>172.17831938831375</c:v>
                </c:pt>
                <c:pt idx="300">
                  <c:v>172.60032507308904</c:v>
                </c:pt>
                <c:pt idx="301">
                  <c:v>172.60032507308904</c:v>
                </c:pt>
                <c:pt idx="302">
                  <c:v>172.17831938831375</c:v>
                </c:pt>
                <c:pt idx="303">
                  <c:v>172.17831938831375</c:v>
                </c:pt>
                <c:pt idx="304">
                  <c:v>173.0223307578643</c:v>
                </c:pt>
                <c:pt idx="305">
                  <c:v>173.0223307578643</c:v>
                </c:pt>
                <c:pt idx="306">
                  <c:v>173.0223307578643</c:v>
                </c:pt>
                <c:pt idx="307">
                  <c:v>173.44433644263958</c:v>
                </c:pt>
                <c:pt idx="308">
                  <c:v>173.44433644263958</c:v>
                </c:pt>
                <c:pt idx="309">
                  <c:v>173.44433644263958</c:v>
                </c:pt>
                <c:pt idx="310">
                  <c:v>173.86634212741487</c:v>
                </c:pt>
                <c:pt idx="311">
                  <c:v>173.86634212741487</c:v>
                </c:pt>
                <c:pt idx="312">
                  <c:v>174.28834781219015</c:v>
                </c:pt>
                <c:pt idx="313">
                  <c:v>174.28834781219015</c:v>
                </c:pt>
                <c:pt idx="314">
                  <c:v>174.28834781219015</c:v>
                </c:pt>
                <c:pt idx="315">
                  <c:v>174.71035349696541</c:v>
                </c:pt>
                <c:pt idx="316">
                  <c:v>174.71035349696541</c:v>
                </c:pt>
                <c:pt idx="317">
                  <c:v>175.55436486651598</c:v>
                </c:pt>
                <c:pt idx="318">
                  <c:v>175.55436486651598</c:v>
                </c:pt>
                <c:pt idx="319">
                  <c:v>175.55436486651598</c:v>
                </c:pt>
                <c:pt idx="320">
                  <c:v>175.55436486651598</c:v>
                </c:pt>
                <c:pt idx="321">
                  <c:v>175.55436486651598</c:v>
                </c:pt>
                <c:pt idx="322">
                  <c:v>175.55436486651598</c:v>
                </c:pt>
                <c:pt idx="323">
                  <c:v>175.97637055129127</c:v>
                </c:pt>
                <c:pt idx="324">
                  <c:v>175.97637055129127</c:v>
                </c:pt>
                <c:pt idx="325">
                  <c:v>175.97637055129127</c:v>
                </c:pt>
                <c:pt idx="326">
                  <c:v>175.97637055129127</c:v>
                </c:pt>
                <c:pt idx="327">
                  <c:v>176.39837623606653</c:v>
                </c:pt>
                <c:pt idx="328">
                  <c:v>176.39837623606653</c:v>
                </c:pt>
                <c:pt idx="329">
                  <c:v>177.2423876056171</c:v>
                </c:pt>
                <c:pt idx="330">
                  <c:v>177.2423876056171</c:v>
                </c:pt>
                <c:pt idx="331">
                  <c:v>177.2423876056171</c:v>
                </c:pt>
                <c:pt idx="332">
                  <c:v>177.2423876056171</c:v>
                </c:pt>
                <c:pt idx="333">
                  <c:v>177.66439329039238</c:v>
                </c:pt>
                <c:pt idx="334">
                  <c:v>177.66439329039238</c:v>
                </c:pt>
                <c:pt idx="335">
                  <c:v>177.66439329039238</c:v>
                </c:pt>
                <c:pt idx="336">
                  <c:v>177.66439329039238</c:v>
                </c:pt>
                <c:pt idx="337">
                  <c:v>177.66439329039238</c:v>
                </c:pt>
                <c:pt idx="338">
                  <c:v>177.66439329039238</c:v>
                </c:pt>
                <c:pt idx="339">
                  <c:v>178.93041034471821</c:v>
                </c:pt>
                <c:pt idx="340">
                  <c:v>178.93041034471821</c:v>
                </c:pt>
                <c:pt idx="341">
                  <c:v>178.93041034471821</c:v>
                </c:pt>
                <c:pt idx="342">
                  <c:v>178.93041034471821</c:v>
                </c:pt>
                <c:pt idx="343">
                  <c:v>179.3524160294935</c:v>
                </c:pt>
                <c:pt idx="344">
                  <c:v>179.3524160294935</c:v>
                </c:pt>
                <c:pt idx="345">
                  <c:v>179.77442171426878</c:v>
                </c:pt>
                <c:pt idx="346">
                  <c:v>179.77442171426878</c:v>
                </c:pt>
                <c:pt idx="347">
                  <c:v>179.77442171426878</c:v>
                </c:pt>
                <c:pt idx="348">
                  <c:v>179.77442171426878</c:v>
                </c:pt>
                <c:pt idx="349">
                  <c:v>179.3524160294935</c:v>
                </c:pt>
                <c:pt idx="350">
                  <c:v>179.3524160294935</c:v>
                </c:pt>
                <c:pt idx="351">
                  <c:v>179.3524160294935</c:v>
                </c:pt>
                <c:pt idx="352">
                  <c:v>179.3524160294935</c:v>
                </c:pt>
                <c:pt idx="353">
                  <c:v>179.3524160294935</c:v>
                </c:pt>
                <c:pt idx="354">
                  <c:v>179.77442171426878</c:v>
                </c:pt>
                <c:pt idx="355">
                  <c:v>179.77442171426878</c:v>
                </c:pt>
                <c:pt idx="356">
                  <c:v>180.61843308381933</c:v>
                </c:pt>
                <c:pt idx="357">
                  <c:v>180.61843308381933</c:v>
                </c:pt>
                <c:pt idx="358">
                  <c:v>180.61843308381933</c:v>
                </c:pt>
                <c:pt idx="359">
                  <c:v>180.61843308381933</c:v>
                </c:pt>
                <c:pt idx="360">
                  <c:v>180.61843308381933</c:v>
                </c:pt>
                <c:pt idx="361">
                  <c:v>180.61843308381933</c:v>
                </c:pt>
                <c:pt idx="362">
                  <c:v>181.4624444533699</c:v>
                </c:pt>
                <c:pt idx="363">
                  <c:v>181.4624444533699</c:v>
                </c:pt>
                <c:pt idx="364">
                  <c:v>181.4624444533699</c:v>
                </c:pt>
                <c:pt idx="365">
                  <c:v>181.4624444533699</c:v>
                </c:pt>
                <c:pt idx="366">
                  <c:v>181.4624444533699</c:v>
                </c:pt>
                <c:pt idx="367">
                  <c:v>182.30645582292044</c:v>
                </c:pt>
                <c:pt idx="368">
                  <c:v>182.30645582292044</c:v>
                </c:pt>
                <c:pt idx="369">
                  <c:v>181.88445013814516</c:v>
                </c:pt>
                <c:pt idx="370">
                  <c:v>181.88445013814516</c:v>
                </c:pt>
                <c:pt idx="371">
                  <c:v>183.57247287724627</c:v>
                </c:pt>
                <c:pt idx="372">
                  <c:v>183.57247287724627</c:v>
                </c:pt>
                <c:pt idx="373">
                  <c:v>183.57247287724627</c:v>
                </c:pt>
                <c:pt idx="374">
                  <c:v>183.57247287724627</c:v>
                </c:pt>
                <c:pt idx="375">
                  <c:v>183.99447856202156</c:v>
                </c:pt>
                <c:pt idx="376">
                  <c:v>183.99447856202156</c:v>
                </c:pt>
                <c:pt idx="377">
                  <c:v>183.99447856202156</c:v>
                </c:pt>
                <c:pt idx="378">
                  <c:v>184.41648424679684</c:v>
                </c:pt>
                <c:pt idx="379">
                  <c:v>184.41648424679684</c:v>
                </c:pt>
                <c:pt idx="380">
                  <c:v>184.41648424679684</c:v>
                </c:pt>
                <c:pt idx="381">
                  <c:v>185.68250130112267</c:v>
                </c:pt>
                <c:pt idx="382">
                  <c:v>185.68250130112267</c:v>
                </c:pt>
                <c:pt idx="383">
                  <c:v>185.68250130112267</c:v>
                </c:pt>
                <c:pt idx="384">
                  <c:v>185.68250130112267</c:v>
                </c:pt>
                <c:pt idx="385">
                  <c:v>186.52651267067324</c:v>
                </c:pt>
                <c:pt idx="386">
                  <c:v>186.52651267067324</c:v>
                </c:pt>
                <c:pt idx="387">
                  <c:v>186.52651267067324</c:v>
                </c:pt>
                <c:pt idx="388">
                  <c:v>186.52651267067324</c:v>
                </c:pt>
                <c:pt idx="389">
                  <c:v>187.37052404022378</c:v>
                </c:pt>
                <c:pt idx="390">
                  <c:v>187.37052404022378</c:v>
                </c:pt>
                <c:pt idx="391">
                  <c:v>187.79252972499907</c:v>
                </c:pt>
                <c:pt idx="392">
                  <c:v>187.79252972499907</c:v>
                </c:pt>
                <c:pt idx="393">
                  <c:v>187.79252972499907</c:v>
                </c:pt>
                <c:pt idx="394">
                  <c:v>188.63654109454961</c:v>
                </c:pt>
                <c:pt idx="395">
                  <c:v>188.63654109454961</c:v>
                </c:pt>
                <c:pt idx="396">
                  <c:v>188.63654109454961</c:v>
                </c:pt>
                <c:pt idx="397">
                  <c:v>188.63654109454961</c:v>
                </c:pt>
                <c:pt idx="398">
                  <c:v>189.48055246410019</c:v>
                </c:pt>
                <c:pt idx="399">
                  <c:v>189.48055246410019</c:v>
                </c:pt>
                <c:pt idx="400">
                  <c:v>189.48055246410019</c:v>
                </c:pt>
                <c:pt idx="401">
                  <c:v>189.90255814887547</c:v>
                </c:pt>
                <c:pt idx="402">
                  <c:v>189.90255814887547</c:v>
                </c:pt>
                <c:pt idx="403">
                  <c:v>190.32456383365073</c:v>
                </c:pt>
                <c:pt idx="404">
                  <c:v>190.32456383365073</c:v>
                </c:pt>
                <c:pt idx="405">
                  <c:v>190.32456383365073</c:v>
                </c:pt>
                <c:pt idx="406">
                  <c:v>191.59058088797659</c:v>
                </c:pt>
                <c:pt idx="407">
                  <c:v>191.59058088797659</c:v>
                </c:pt>
                <c:pt idx="408">
                  <c:v>192.01258657275184</c:v>
                </c:pt>
                <c:pt idx="409">
                  <c:v>192.01258657275184</c:v>
                </c:pt>
                <c:pt idx="410">
                  <c:v>192.43459225752713</c:v>
                </c:pt>
                <c:pt idx="411">
                  <c:v>192.43459225752713</c:v>
                </c:pt>
                <c:pt idx="412">
                  <c:v>192.43459225752713</c:v>
                </c:pt>
                <c:pt idx="413">
                  <c:v>192.43459225752713</c:v>
                </c:pt>
                <c:pt idx="414">
                  <c:v>192.43459225752713</c:v>
                </c:pt>
                <c:pt idx="415">
                  <c:v>193.70060931185296</c:v>
                </c:pt>
                <c:pt idx="416">
                  <c:v>193.70060931185296</c:v>
                </c:pt>
                <c:pt idx="417">
                  <c:v>193.70060931185296</c:v>
                </c:pt>
                <c:pt idx="418">
                  <c:v>194.54462068140353</c:v>
                </c:pt>
                <c:pt idx="419">
                  <c:v>194.54462068140353</c:v>
                </c:pt>
                <c:pt idx="420">
                  <c:v>194.54462068140353</c:v>
                </c:pt>
                <c:pt idx="421">
                  <c:v>194.54462068140353</c:v>
                </c:pt>
                <c:pt idx="422">
                  <c:v>194.54462068140353</c:v>
                </c:pt>
                <c:pt idx="423">
                  <c:v>195.38863205095407</c:v>
                </c:pt>
                <c:pt idx="424">
                  <c:v>195.38863205095407</c:v>
                </c:pt>
                <c:pt idx="425">
                  <c:v>195.38863205095407</c:v>
                </c:pt>
                <c:pt idx="426">
                  <c:v>195.81063773572936</c:v>
                </c:pt>
                <c:pt idx="427">
                  <c:v>195.81063773572936</c:v>
                </c:pt>
                <c:pt idx="428">
                  <c:v>195.81063773572936</c:v>
                </c:pt>
                <c:pt idx="429">
                  <c:v>195.81063773572936</c:v>
                </c:pt>
                <c:pt idx="430">
                  <c:v>195.81063773572936</c:v>
                </c:pt>
                <c:pt idx="431">
                  <c:v>196.65464910527993</c:v>
                </c:pt>
                <c:pt idx="432">
                  <c:v>196.65464910527993</c:v>
                </c:pt>
                <c:pt idx="433">
                  <c:v>197.49866047483047</c:v>
                </c:pt>
                <c:pt idx="434">
                  <c:v>197.49866047483047</c:v>
                </c:pt>
                <c:pt idx="435">
                  <c:v>197.49866047483047</c:v>
                </c:pt>
                <c:pt idx="436">
                  <c:v>199.18668321393159</c:v>
                </c:pt>
                <c:pt idx="437">
                  <c:v>199.18668321393159</c:v>
                </c:pt>
                <c:pt idx="438">
                  <c:v>199.60868889870687</c:v>
                </c:pt>
                <c:pt idx="439">
                  <c:v>199.60868889870687</c:v>
                </c:pt>
                <c:pt idx="440">
                  <c:v>200.45270026825742</c:v>
                </c:pt>
                <c:pt idx="441">
                  <c:v>200.45270026825742</c:v>
                </c:pt>
                <c:pt idx="442">
                  <c:v>200.45270026825742</c:v>
                </c:pt>
                <c:pt idx="443">
                  <c:v>200.03069458348216</c:v>
                </c:pt>
                <c:pt idx="444">
                  <c:v>200.03069458348216</c:v>
                </c:pt>
                <c:pt idx="445">
                  <c:v>200.45270026825742</c:v>
                </c:pt>
                <c:pt idx="446">
                  <c:v>200.45270026825742</c:v>
                </c:pt>
                <c:pt idx="447">
                  <c:v>200.45270026825742</c:v>
                </c:pt>
                <c:pt idx="448">
                  <c:v>201.29671163780799</c:v>
                </c:pt>
                <c:pt idx="449">
                  <c:v>201.29671163780799</c:v>
                </c:pt>
                <c:pt idx="450">
                  <c:v>202.14072300735856</c:v>
                </c:pt>
                <c:pt idx="451">
                  <c:v>202.14072300735856</c:v>
                </c:pt>
                <c:pt idx="452">
                  <c:v>202.9847343769091</c:v>
                </c:pt>
                <c:pt idx="453">
                  <c:v>202.9847343769091</c:v>
                </c:pt>
                <c:pt idx="454">
                  <c:v>202.9847343769091</c:v>
                </c:pt>
                <c:pt idx="455">
                  <c:v>203.82874574645967</c:v>
                </c:pt>
                <c:pt idx="456">
                  <c:v>203.82874574645967</c:v>
                </c:pt>
                <c:pt idx="457">
                  <c:v>203.82874574645967</c:v>
                </c:pt>
                <c:pt idx="458">
                  <c:v>203.82874574645967</c:v>
                </c:pt>
                <c:pt idx="459">
                  <c:v>204.25075143123493</c:v>
                </c:pt>
                <c:pt idx="460">
                  <c:v>204.25075143123493</c:v>
                </c:pt>
                <c:pt idx="461">
                  <c:v>205.51676848556079</c:v>
                </c:pt>
                <c:pt idx="462">
                  <c:v>205.51676848556079</c:v>
                </c:pt>
                <c:pt idx="463">
                  <c:v>206.36077985511133</c:v>
                </c:pt>
                <c:pt idx="464">
                  <c:v>206.36077985511133</c:v>
                </c:pt>
                <c:pt idx="465">
                  <c:v>206.36077985511133</c:v>
                </c:pt>
                <c:pt idx="466">
                  <c:v>206.36077985511133</c:v>
                </c:pt>
                <c:pt idx="467">
                  <c:v>206.36077985511133</c:v>
                </c:pt>
                <c:pt idx="468">
                  <c:v>206.78278553988662</c:v>
                </c:pt>
                <c:pt idx="469">
                  <c:v>206.78278553988662</c:v>
                </c:pt>
                <c:pt idx="470">
                  <c:v>206.78278553988662</c:v>
                </c:pt>
                <c:pt idx="471">
                  <c:v>208.47080827898773</c:v>
                </c:pt>
                <c:pt idx="472">
                  <c:v>208.47080827898773</c:v>
                </c:pt>
                <c:pt idx="473">
                  <c:v>208.04880259421245</c:v>
                </c:pt>
                <c:pt idx="474">
                  <c:v>208.04880259421245</c:v>
                </c:pt>
                <c:pt idx="475">
                  <c:v>209.31481964853828</c:v>
                </c:pt>
                <c:pt idx="476">
                  <c:v>209.31481964853828</c:v>
                </c:pt>
                <c:pt idx="477">
                  <c:v>209.73682533331356</c:v>
                </c:pt>
                <c:pt idx="478">
                  <c:v>209.73682533331356</c:v>
                </c:pt>
                <c:pt idx="479">
                  <c:v>209.73682533331356</c:v>
                </c:pt>
                <c:pt idx="480">
                  <c:v>210.15883101808885</c:v>
                </c:pt>
                <c:pt idx="481">
                  <c:v>210.15883101808885</c:v>
                </c:pt>
                <c:pt idx="482">
                  <c:v>211.42484807241468</c:v>
                </c:pt>
                <c:pt idx="483">
                  <c:v>211.42484807241468</c:v>
                </c:pt>
                <c:pt idx="484">
                  <c:v>211.42484807241468</c:v>
                </c:pt>
                <c:pt idx="485">
                  <c:v>212.6908651267405</c:v>
                </c:pt>
                <c:pt idx="486">
                  <c:v>212.6908651267405</c:v>
                </c:pt>
                <c:pt idx="487">
                  <c:v>213.11287081151579</c:v>
                </c:pt>
                <c:pt idx="488">
                  <c:v>213.11287081151579</c:v>
                </c:pt>
                <c:pt idx="489">
                  <c:v>213.95688218106636</c:v>
                </c:pt>
                <c:pt idx="490">
                  <c:v>213.95688218106636</c:v>
                </c:pt>
                <c:pt idx="491">
                  <c:v>215.22289923539219</c:v>
                </c:pt>
                <c:pt idx="492">
                  <c:v>215.22289923539219</c:v>
                </c:pt>
                <c:pt idx="493">
                  <c:v>215.22289923539219</c:v>
                </c:pt>
                <c:pt idx="494">
                  <c:v>215.22289923539219</c:v>
                </c:pt>
                <c:pt idx="495">
                  <c:v>215.22289923539219</c:v>
                </c:pt>
                <c:pt idx="496">
                  <c:v>216.06691060494273</c:v>
                </c:pt>
                <c:pt idx="497">
                  <c:v>216.06691060494273</c:v>
                </c:pt>
                <c:pt idx="498">
                  <c:v>216.06691060494273</c:v>
                </c:pt>
                <c:pt idx="499">
                  <c:v>217.33292765926859</c:v>
                </c:pt>
                <c:pt idx="500">
                  <c:v>217.33292765926859</c:v>
                </c:pt>
                <c:pt idx="501">
                  <c:v>218.59894471359442</c:v>
                </c:pt>
                <c:pt idx="502">
                  <c:v>218.59894471359442</c:v>
                </c:pt>
                <c:pt idx="503">
                  <c:v>219.02095039836971</c:v>
                </c:pt>
                <c:pt idx="504">
                  <c:v>219.02095039836971</c:v>
                </c:pt>
                <c:pt idx="505">
                  <c:v>219.86496176792025</c:v>
                </c:pt>
                <c:pt idx="506">
                  <c:v>219.86496176792025</c:v>
                </c:pt>
                <c:pt idx="507">
                  <c:v>220.70897313747082</c:v>
                </c:pt>
                <c:pt idx="508">
                  <c:v>220.70897313747082</c:v>
                </c:pt>
                <c:pt idx="509">
                  <c:v>221.55298450702136</c:v>
                </c:pt>
                <c:pt idx="510">
                  <c:v>221.55298450702136</c:v>
                </c:pt>
                <c:pt idx="511">
                  <c:v>221.97499019179665</c:v>
                </c:pt>
                <c:pt idx="512">
                  <c:v>221.97499019179665</c:v>
                </c:pt>
                <c:pt idx="513">
                  <c:v>221.97499019179665</c:v>
                </c:pt>
                <c:pt idx="514">
                  <c:v>222.81900156134719</c:v>
                </c:pt>
                <c:pt idx="515">
                  <c:v>222.81900156134719</c:v>
                </c:pt>
                <c:pt idx="516">
                  <c:v>223.24100724612248</c:v>
                </c:pt>
                <c:pt idx="517">
                  <c:v>223.24100724612248</c:v>
                </c:pt>
                <c:pt idx="518">
                  <c:v>223.24100724612248</c:v>
                </c:pt>
                <c:pt idx="519">
                  <c:v>223.66301293089776</c:v>
                </c:pt>
                <c:pt idx="520">
                  <c:v>223.66301293089776</c:v>
                </c:pt>
                <c:pt idx="521">
                  <c:v>225.35103566999888</c:v>
                </c:pt>
                <c:pt idx="522">
                  <c:v>225.35103566999888</c:v>
                </c:pt>
                <c:pt idx="523">
                  <c:v>226.61705272432471</c:v>
                </c:pt>
                <c:pt idx="524">
                  <c:v>226.61705272432471</c:v>
                </c:pt>
                <c:pt idx="525">
                  <c:v>227.46106409387528</c:v>
                </c:pt>
                <c:pt idx="526">
                  <c:v>227.46106409387528</c:v>
                </c:pt>
                <c:pt idx="527">
                  <c:v>227.88306977865057</c:v>
                </c:pt>
                <c:pt idx="528">
                  <c:v>227.88306977865057</c:v>
                </c:pt>
                <c:pt idx="529">
                  <c:v>229.57109251775168</c:v>
                </c:pt>
                <c:pt idx="530">
                  <c:v>229.57109251775168</c:v>
                </c:pt>
                <c:pt idx="531">
                  <c:v>229.57109251775168</c:v>
                </c:pt>
                <c:pt idx="532">
                  <c:v>229.57109251775168</c:v>
                </c:pt>
                <c:pt idx="533">
                  <c:v>230.83710957207751</c:v>
                </c:pt>
                <c:pt idx="534">
                  <c:v>230.83710957207751</c:v>
                </c:pt>
                <c:pt idx="535">
                  <c:v>232.10312662640334</c:v>
                </c:pt>
                <c:pt idx="536">
                  <c:v>232.10312662640334</c:v>
                </c:pt>
                <c:pt idx="537">
                  <c:v>232.52513231117862</c:v>
                </c:pt>
                <c:pt idx="538">
                  <c:v>232.52513231117862</c:v>
                </c:pt>
                <c:pt idx="539">
                  <c:v>232.52513231117862</c:v>
                </c:pt>
                <c:pt idx="540">
                  <c:v>233.79114936550445</c:v>
                </c:pt>
                <c:pt idx="541">
                  <c:v>233.79114936550445</c:v>
                </c:pt>
                <c:pt idx="542">
                  <c:v>234.63516073505502</c:v>
                </c:pt>
                <c:pt idx="543">
                  <c:v>234.63516073505502</c:v>
                </c:pt>
                <c:pt idx="544">
                  <c:v>235.90117778938085</c:v>
                </c:pt>
                <c:pt idx="545">
                  <c:v>235.90117778938085</c:v>
                </c:pt>
                <c:pt idx="546">
                  <c:v>236.7451891589314</c:v>
                </c:pt>
                <c:pt idx="547">
                  <c:v>236.7451891589314</c:v>
                </c:pt>
                <c:pt idx="548">
                  <c:v>236.7451891589314</c:v>
                </c:pt>
                <c:pt idx="549">
                  <c:v>238.43321189803251</c:v>
                </c:pt>
                <c:pt idx="550">
                  <c:v>238.43321189803251</c:v>
                </c:pt>
                <c:pt idx="551">
                  <c:v>239.27722326758308</c:v>
                </c:pt>
                <c:pt idx="552">
                  <c:v>239.27722326758308</c:v>
                </c:pt>
                <c:pt idx="553">
                  <c:v>239.27722326758308</c:v>
                </c:pt>
                <c:pt idx="554">
                  <c:v>240.54324032190891</c:v>
                </c:pt>
                <c:pt idx="555">
                  <c:v>240.54324032190891</c:v>
                </c:pt>
                <c:pt idx="556">
                  <c:v>240.54324032190891</c:v>
                </c:pt>
                <c:pt idx="557">
                  <c:v>240.9652460066842</c:v>
                </c:pt>
                <c:pt idx="558">
                  <c:v>240.9652460066842</c:v>
                </c:pt>
                <c:pt idx="559">
                  <c:v>242.23126306101003</c:v>
                </c:pt>
                <c:pt idx="560">
                  <c:v>242.23126306101003</c:v>
                </c:pt>
                <c:pt idx="561">
                  <c:v>242.23126306101003</c:v>
                </c:pt>
                <c:pt idx="562">
                  <c:v>243.49728011533585</c:v>
                </c:pt>
                <c:pt idx="563">
                  <c:v>243.49728011533585</c:v>
                </c:pt>
                <c:pt idx="564">
                  <c:v>244.34129148488643</c:v>
                </c:pt>
                <c:pt idx="565">
                  <c:v>244.34129148488643</c:v>
                </c:pt>
                <c:pt idx="566">
                  <c:v>245.60730853921226</c:v>
                </c:pt>
                <c:pt idx="567">
                  <c:v>245.60730853921226</c:v>
                </c:pt>
                <c:pt idx="568">
                  <c:v>246.87332559353811</c:v>
                </c:pt>
                <c:pt idx="569">
                  <c:v>246.87332559353811</c:v>
                </c:pt>
                <c:pt idx="570">
                  <c:v>247.71733696308866</c:v>
                </c:pt>
                <c:pt idx="571">
                  <c:v>247.71733696308866</c:v>
                </c:pt>
                <c:pt idx="572">
                  <c:v>247.71733696308866</c:v>
                </c:pt>
                <c:pt idx="573">
                  <c:v>248.98335401741448</c:v>
                </c:pt>
                <c:pt idx="574">
                  <c:v>250.6713767565156</c:v>
                </c:pt>
                <c:pt idx="575">
                  <c:v>250.6713767565156</c:v>
                </c:pt>
                <c:pt idx="576">
                  <c:v>250.6713767565156</c:v>
                </c:pt>
                <c:pt idx="577">
                  <c:v>250.6713767565156</c:v>
                </c:pt>
                <c:pt idx="578">
                  <c:v>250.6713767565156</c:v>
                </c:pt>
                <c:pt idx="579">
                  <c:v>251.93739381084146</c:v>
                </c:pt>
                <c:pt idx="580">
                  <c:v>251.93739381084146</c:v>
                </c:pt>
                <c:pt idx="581">
                  <c:v>251.93739381084146</c:v>
                </c:pt>
                <c:pt idx="582">
                  <c:v>254.04742223471783</c:v>
                </c:pt>
                <c:pt idx="583">
                  <c:v>254.04742223471783</c:v>
                </c:pt>
                <c:pt idx="584">
                  <c:v>255.31343928904369</c:v>
                </c:pt>
                <c:pt idx="585">
                  <c:v>255.31343928904369</c:v>
                </c:pt>
                <c:pt idx="586">
                  <c:v>256.15745065859426</c:v>
                </c:pt>
                <c:pt idx="587">
                  <c:v>256.15745065859426</c:v>
                </c:pt>
                <c:pt idx="588">
                  <c:v>257.84547339769534</c:v>
                </c:pt>
                <c:pt idx="589">
                  <c:v>257.84547339769534</c:v>
                </c:pt>
                <c:pt idx="590">
                  <c:v>259.1114904520212</c:v>
                </c:pt>
                <c:pt idx="591">
                  <c:v>259.1114904520212</c:v>
                </c:pt>
                <c:pt idx="592">
                  <c:v>259.1114904520212</c:v>
                </c:pt>
                <c:pt idx="593">
                  <c:v>259.95550182157172</c:v>
                </c:pt>
                <c:pt idx="594">
                  <c:v>259.95550182157172</c:v>
                </c:pt>
                <c:pt idx="595">
                  <c:v>261.22151887589757</c:v>
                </c:pt>
                <c:pt idx="596">
                  <c:v>261.22151887589757</c:v>
                </c:pt>
                <c:pt idx="597">
                  <c:v>261.22151887589757</c:v>
                </c:pt>
                <c:pt idx="598">
                  <c:v>262.48753593022343</c:v>
                </c:pt>
                <c:pt idx="599">
                  <c:v>262.48753593022343</c:v>
                </c:pt>
                <c:pt idx="600">
                  <c:v>262.48753593022343</c:v>
                </c:pt>
                <c:pt idx="601">
                  <c:v>263.33154729977394</c:v>
                </c:pt>
                <c:pt idx="602">
                  <c:v>263.33154729977394</c:v>
                </c:pt>
                <c:pt idx="603">
                  <c:v>265.01957003887509</c:v>
                </c:pt>
                <c:pt idx="604">
                  <c:v>265.01957003887509</c:v>
                </c:pt>
                <c:pt idx="605">
                  <c:v>265.01957003887509</c:v>
                </c:pt>
                <c:pt idx="606">
                  <c:v>265.86358140842566</c:v>
                </c:pt>
                <c:pt idx="607">
                  <c:v>265.86358140842566</c:v>
                </c:pt>
                <c:pt idx="608">
                  <c:v>267.12959846275146</c:v>
                </c:pt>
                <c:pt idx="609">
                  <c:v>267.12959846275146</c:v>
                </c:pt>
                <c:pt idx="610">
                  <c:v>267.12959846275146</c:v>
                </c:pt>
                <c:pt idx="611">
                  <c:v>269.23962688662789</c:v>
                </c:pt>
                <c:pt idx="612">
                  <c:v>269.23962688662789</c:v>
                </c:pt>
                <c:pt idx="613">
                  <c:v>270.08363825617846</c:v>
                </c:pt>
                <c:pt idx="614">
                  <c:v>270.08363825617846</c:v>
                </c:pt>
                <c:pt idx="615">
                  <c:v>271.77166099527955</c:v>
                </c:pt>
                <c:pt idx="616">
                  <c:v>271.77166099527955</c:v>
                </c:pt>
                <c:pt idx="617">
                  <c:v>271.77166099527955</c:v>
                </c:pt>
                <c:pt idx="618">
                  <c:v>273.0376780496054</c:v>
                </c:pt>
                <c:pt idx="619">
                  <c:v>273.0376780496054</c:v>
                </c:pt>
                <c:pt idx="620">
                  <c:v>274.72570078870649</c:v>
                </c:pt>
                <c:pt idx="621">
                  <c:v>274.72570078870649</c:v>
                </c:pt>
                <c:pt idx="622">
                  <c:v>274.72570078870649</c:v>
                </c:pt>
                <c:pt idx="623">
                  <c:v>275.99171784303235</c:v>
                </c:pt>
                <c:pt idx="624">
                  <c:v>277.25773489735815</c:v>
                </c:pt>
                <c:pt idx="625">
                  <c:v>277.25773489735815</c:v>
                </c:pt>
                <c:pt idx="626">
                  <c:v>277.25773489735815</c:v>
                </c:pt>
                <c:pt idx="627">
                  <c:v>278.94575763645929</c:v>
                </c:pt>
                <c:pt idx="628">
                  <c:v>278.94575763645929</c:v>
                </c:pt>
                <c:pt idx="629">
                  <c:v>280.21177469078515</c:v>
                </c:pt>
                <c:pt idx="630">
                  <c:v>280.21177469078515</c:v>
                </c:pt>
                <c:pt idx="631">
                  <c:v>281.05578606033566</c:v>
                </c:pt>
                <c:pt idx="632">
                  <c:v>281.05578606033566</c:v>
                </c:pt>
                <c:pt idx="633">
                  <c:v>282.32180311466152</c:v>
                </c:pt>
                <c:pt idx="634">
                  <c:v>282.32180311466152</c:v>
                </c:pt>
                <c:pt idx="635">
                  <c:v>284.00982585376261</c:v>
                </c:pt>
                <c:pt idx="636">
                  <c:v>284.00982585376261</c:v>
                </c:pt>
                <c:pt idx="637">
                  <c:v>284.00982585376261</c:v>
                </c:pt>
                <c:pt idx="638">
                  <c:v>285.69784859286375</c:v>
                </c:pt>
                <c:pt idx="639">
                  <c:v>285.69784859286375</c:v>
                </c:pt>
                <c:pt idx="640">
                  <c:v>287.38587133196484</c:v>
                </c:pt>
                <c:pt idx="641">
                  <c:v>287.38587133196484</c:v>
                </c:pt>
                <c:pt idx="642">
                  <c:v>287.38587133196484</c:v>
                </c:pt>
                <c:pt idx="643">
                  <c:v>288.22988270151541</c:v>
                </c:pt>
                <c:pt idx="644">
                  <c:v>288.22988270151541</c:v>
                </c:pt>
                <c:pt idx="645">
                  <c:v>288.22988270151541</c:v>
                </c:pt>
                <c:pt idx="646">
                  <c:v>289.91790544061655</c:v>
                </c:pt>
                <c:pt idx="647">
                  <c:v>289.91790544061655</c:v>
                </c:pt>
                <c:pt idx="648">
                  <c:v>291.18392249494235</c:v>
                </c:pt>
                <c:pt idx="649">
                  <c:v>291.18392249494235</c:v>
                </c:pt>
                <c:pt idx="650">
                  <c:v>292.87194523404349</c:v>
                </c:pt>
                <c:pt idx="651">
                  <c:v>292.87194523404349</c:v>
                </c:pt>
                <c:pt idx="652">
                  <c:v>294.13796228836935</c:v>
                </c:pt>
                <c:pt idx="653">
                  <c:v>294.13796228836935</c:v>
                </c:pt>
                <c:pt idx="654">
                  <c:v>295.82598502747044</c:v>
                </c:pt>
                <c:pt idx="655">
                  <c:v>295.82598502747044</c:v>
                </c:pt>
                <c:pt idx="656">
                  <c:v>297.51400776657158</c:v>
                </c:pt>
                <c:pt idx="657">
                  <c:v>297.51400776657158</c:v>
                </c:pt>
                <c:pt idx="658">
                  <c:v>298.3580191361221</c:v>
                </c:pt>
                <c:pt idx="659">
                  <c:v>298.3580191361221</c:v>
                </c:pt>
                <c:pt idx="660">
                  <c:v>298.3580191361221</c:v>
                </c:pt>
                <c:pt idx="661">
                  <c:v>300.46804755999852</c:v>
                </c:pt>
                <c:pt idx="662">
                  <c:v>300.46804755999852</c:v>
                </c:pt>
                <c:pt idx="663">
                  <c:v>301.73406461432432</c:v>
                </c:pt>
                <c:pt idx="664">
                  <c:v>301.73406461432432</c:v>
                </c:pt>
                <c:pt idx="665">
                  <c:v>301.73406461432432</c:v>
                </c:pt>
                <c:pt idx="666">
                  <c:v>303.00008166865018</c:v>
                </c:pt>
                <c:pt idx="667">
                  <c:v>303.00008166865018</c:v>
                </c:pt>
                <c:pt idx="668">
                  <c:v>304.68810440775127</c:v>
                </c:pt>
                <c:pt idx="669">
                  <c:v>304.68810440775127</c:v>
                </c:pt>
                <c:pt idx="670">
                  <c:v>306.7981328316277</c:v>
                </c:pt>
                <c:pt idx="671">
                  <c:v>306.7981328316277</c:v>
                </c:pt>
                <c:pt idx="672">
                  <c:v>306.7981328316277</c:v>
                </c:pt>
                <c:pt idx="673">
                  <c:v>308.0641498859535</c:v>
                </c:pt>
                <c:pt idx="674">
                  <c:v>308.0641498859535</c:v>
                </c:pt>
                <c:pt idx="675">
                  <c:v>309.33016694027936</c:v>
                </c:pt>
                <c:pt idx="676">
                  <c:v>309.33016694027936</c:v>
                </c:pt>
                <c:pt idx="677">
                  <c:v>311.0181896793805</c:v>
                </c:pt>
                <c:pt idx="678">
                  <c:v>311.0181896793805</c:v>
                </c:pt>
                <c:pt idx="679">
                  <c:v>312.2842067337063</c:v>
                </c:pt>
                <c:pt idx="680">
                  <c:v>312.2842067337063</c:v>
                </c:pt>
                <c:pt idx="681">
                  <c:v>313.97222947280744</c:v>
                </c:pt>
                <c:pt idx="682">
                  <c:v>313.97222947280744</c:v>
                </c:pt>
                <c:pt idx="683">
                  <c:v>315.23824652713324</c:v>
                </c:pt>
                <c:pt idx="684">
                  <c:v>315.23824652713324</c:v>
                </c:pt>
                <c:pt idx="685">
                  <c:v>316.92626926623439</c:v>
                </c:pt>
                <c:pt idx="686">
                  <c:v>316.92626926623439</c:v>
                </c:pt>
                <c:pt idx="687">
                  <c:v>316.92626926623439</c:v>
                </c:pt>
                <c:pt idx="688">
                  <c:v>318.61429200533547</c:v>
                </c:pt>
                <c:pt idx="689">
                  <c:v>318.61429200533547</c:v>
                </c:pt>
                <c:pt idx="690">
                  <c:v>319.88030905966133</c:v>
                </c:pt>
                <c:pt idx="691">
                  <c:v>319.88030905966133</c:v>
                </c:pt>
                <c:pt idx="692">
                  <c:v>319.88030905966133</c:v>
                </c:pt>
                <c:pt idx="693">
                  <c:v>321.14632611398719</c:v>
                </c:pt>
                <c:pt idx="694">
                  <c:v>321.14632611398719</c:v>
                </c:pt>
                <c:pt idx="695">
                  <c:v>322.83434885308827</c:v>
                </c:pt>
                <c:pt idx="696">
                  <c:v>322.83434885308827</c:v>
                </c:pt>
                <c:pt idx="697">
                  <c:v>322.83434885308827</c:v>
                </c:pt>
                <c:pt idx="698">
                  <c:v>324.52237159218942</c:v>
                </c:pt>
                <c:pt idx="699">
                  <c:v>324.52237159218942</c:v>
                </c:pt>
                <c:pt idx="700">
                  <c:v>324.52237159218942</c:v>
                </c:pt>
                <c:pt idx="701">
                  <c:v>327.05440570084107</c:v>
                </c:pt>
                <c:pt idx="702">
                  <c:v>327.05440570084107</c:v>
                </c:pt>
                <c:pt idx="703">
                  <c:v>328.74242843994216</c:v>
                </c:pt>
                <c:pt idx="704">
                  <c:v>328.74242843994216</c:v>
                </c:pt>
                <c:pt idx="705">
                  <c:v>328.74242843994216</c:v>
                </c:pt>
                <c:pt idx="706">
                  <c:v>329.58643980949273</c:v>
                </c:pt>
                <c:pt idx="707">
                  <c:v>329.58643980949273</c:v>
                </c:pt>
                <c:pt idx="708">
                  <c:v>331.27446254859387</c:v>
                </c:pt>
                <c:pt idx="709">
                  <c:v>331.27446254859387</c:v>
                </c:pt>
                <c:pt idx="710">
                  <c:v>331.27446254859387</c:v>
                </c:pt>
                <c:pt idx="711">
                  <c:v>332.96248528769496</c:v>
                </c:pt>
                <c:pt idx="712">
                  <c:v>334.6505080267961</c:v>
                </c:pt>
                <c:pt idx="713">
                  <c:v>334.6505080267961</c:v>
                </c:pt>
                <c:pt idx="714">
                  <c:v>334.6505080267961</c:v>
                </c:pt>
                <c:pt idx="715">
                  <c:v>337.18254213544776</c:v>
                </c:pt>
                <c:pt idx="716">
                  <c:v>337.18254213544776</c:v>
                </c:pt>
                <c:pt idx="717">
                  <c:v>337.60454782022305</c:v>
                </c:pt>
                <c:pt idx="718">
                  <c:v>337.60454782022305</c:v>
                </c:pt>
                <c:pt idx="719">
                  <c:v>339.71457624409948</c:v>
                </c:pt>
                <c:pt idx="720">
                  <c:v>339.71457624409948</c:v>
                </c:pt>
                <c:pt idx="721">
                  <c:v>339.71457624409948</c:v>
                </c:pt>
                <c:pt idx="722">
                  <c:v>340.98059329842528</c:v>
                </c:pt>
                <c:pt idx="723">
                  <c:v>340.98059329842528</c:v>
                </c:pt>
                <c:pt idx="724">
                  <c:v>343.09062172230171</c:v>
                </c:pt>
                <c:pt idx="725">
                  <c:v>343.09062172230171</c:v>
                </c:pt>
                <c:pt idx="726">
                  <c:v>343.09062172230171</c:v>
                </c:pt>
                <c:pt idx="727">
                  <c:v>343.93463309185222</c:v>
                </c:pt>
                <c:pt idx="728">
                  <c:v>346.46666720050388</c:v>
                </c:pt>
                <c:pt idx="729">
                  <c:v>346.46666720050388</c:v>
                </c:pt>
                <c:pt idx="730">
                  <c:v>346.46666720050388</c:v>
                </c:pt>
                <c:pt idx="731">
                  <c:v>346.88867288527916</c:v>
                </c:pt>
                <c:pt idx="732">
                  <c:v>346.88867288527916</c:v>
                </c:pt>
                <c:pt idx="733">
                  <c:v>348.57669562438031</c:v>
                </c:pt>
                <c:pt idx="734">
                  <c:v>348.57669562438031</c:v>
                </c:pt>
                <c:pt idx="735">
                  <c:v>350.68672404825668</c:v>
                </c:pt>
                <c:pt idx="736">
                  <c:v>350.68672404825668</c:v>
                </c:pt>
                <c:pt idx="737">
                  <c:v>352.37474678735782</c:v>
                </c:pt>
                <c:pt idx="738">
                  <c:v>352.37474678735782</c:v>
                </c:pt>
                <c:pt idx="739">
                  <c:v>354.06276952645891</c:v>
                </c:pt>
                <c:pt idx="740">
                  <c:v>354.06276952645891</c:v>
                </c:pt>
                <c:pt idx="741">
                  <c:v>355.32878658078477</c:v>
                </c:pt>
                <c:pt idx="742">
                  <c:v>355.32878658078477</c:v>
                </c:pt>
                <c:pt idx="743">
                  <c:v>355.32878658078477</c:v>
                </c:pt>
                <c:pt idx="744">
                  <c:v>357.43881500466114</c:v>
                </c:pt>
                <c:pt idx="745">
                  <c:v>357.43881500466114</c:v>
                </c:pt>
                <c:pt idx="746">
                  <c:v>358.70483205898699</c:v>
                </c:pt>
                <c:pt idx="747">
                  <c:v>358.70483205898699</c:v>
                </c:pt>
                <c:pt idx="748">
                  <c:v>358.70483205898699</c:v>
                </c:pt>
                <c:pt idx="749">
                  <c:v>360.39285479808808</c:v>
                </c:pt>
                <c:pt idx="750">
                  <c:v>360.39285479808808</c:v>
                </c:pt>
                <c:pt idx="751">
                  <c:v>361.65887185241394</c:v>
                </c:pt>
                <c:pt idx="752">
                  <c:v>361.65887185241394</c:v>
                </c:pt>
                <c:pt idx="753">
                  <c:v>364.1909059610656</c:v>
                </c:pt>
                <c:pt idx="754">
                  <c:v>364.1909059610656</c:v>
                </c:pt>
                <c:pt idx="755">
                  <c:v>365.45692301539145</c:v>
                </c:pt>
                <c:pt idx="756">
                  <c:v>365.45692301539145</c:v>
                </c:pt>
                <c:pt idx="757">
                  <c:v>366.30093438494202</c:v>
                </c:pt>
                <c:pt idx="758">
                  <c:v>366.30093438494202</c:v>
                </c:pt>
                <c:pt idx="759">
                  <c:v>366.30093438494202</c:v>
                </c:pt>
                <c:pt idx="760">
                  <c:v>368.83296849359368</c:v>
                </c:pt>
                <c:pt idx="761">
                  <c:v>370.52099123269477</c:v>
                </c:pt>
                <c:pt idx="762">
                  <c:v>370.52099123269477</c:v>
                </c:pt>
                <c:pt idx="763">
                  <c:v>370.52099123269477</c:v>
                </c:pt>
                <c:pt idx="764">
                  <c:v>372.6310196565712</c:v>
                </c:pt>
                <c:pt idx="765">
                  <c:v>372.6310196565712</c:v>
                </c:pt>
                <c:pt idx="766">
                  <c:v>373.47503102612171</c:v>
                </c:pt>
                <c:pt idx="767">
                  <c:v>373.47503102612171</c:v>
                </c:pt>
                <c:pt idx="768">
                  <c:v>373.47503102612171</c:v>
                </c:pt>
                <c:pt idx="769">
                  <c:v>375.16305376522286</c:v>
                </c:pt>
                <c:pt idx="770">
                  <c:v>375.16305376522286</c:v>
                </c:pt>
                <c:pt idx="771">
                  <c:v>376.85107650432394</c:v>
                </c:pt>
                <c:pt idx="772">
                  <c:v>376.85107650432394</c:v>
                </c:pt>
                <c:pt idx="773">
                  <c:v>376.85107650432394</c:v>
                </c:pt>
                <c:pt idx="774">
                  <c:v>378.53909924342508</c:v>
                </c:pt>
                <c:pt idx="775">
                  <c:v>378.53909924342508</c:v>
                </c:pt>
                <c:pt idx="776">
                  <c:v>378.53909924342508</c:v>
                </c:pt>
                <c:pt idx="777">
                  <c:v>380.22712198252623</c:v>
                </c:pt>
                <c:pt idx="778">
                  <c:v>380.22712198252623</c:v>
                </c:pt>
                <c:pt idx="779">
                  <c:v>381.49313903685203</c:v>
                </c:pt>
                <c:pt idx="780">
                  <c:v>381.49313903685203</c:v>
                </c:pt>
                <c:pt idx="781">
                  <c:v>381.49313903685203</c:v>
                </c:pt>
                <c:pt idx="782">
                  <c:v>383.18116177595317</c:v>
                </c:pt>
                <c:pt idx="783">
                  <c:v>385.29119019982954</c:v>
                </c:pt>
                <c:pt idx="784">
                  <c:v>385.29119019982954</c:v>
                </c:pt>
                <c:pt idx="785">
                  <c:v>385.29119019982954</c:v>
                </c:pt>
                <c:pt idx="786">
                  <c:v>386.13520156938011</c:v>
                </c:pt>
                <c:pt idx="787">
                  <c:v>386.13520156938011</c:v>
                </c:pt>
                <c:pt idx="788">
                  <c:v>387.8232243084812</c:v>
                </c:pt>
                <c:pt idx="789">
                  <c:v>387.8232243084812</c:v>
                </c:pt>
                <c:pt idx="790">
                  <c:v>389.93325273235763</c:v>
                </c:pt>
                <c:pt idx="791">
                  <c:v>389.93325273235763</c:v>
                </c:pt>
                <c:pt idx="792">
                  <c:v>391.19926978668343</c:v>
                </c:pt>
                <c:pt idx="793">
                  <c:v>391.19926978668343</c:v>
                </c:pt>
                <c:pt idx="794">
                  <c:v>392.46528684100929</c:v>
                </c:pt>
                <c:pt idx="795">
                  <c:v>392.46528684100929</c:v>
                </c:pt>
                <c:pt idx="796">
                  <c:v>392.46528684100929</c:v>
                </c:pt>
                <c:pt idx="797">
                  <c:v>394.15330958011037</c:v>
                </c:pt>
                <c:pt idx="798">
                  <c:v>394.15330958011037</c:v>
                </c:pt>
                <c:pt idx="799">
                  <c:v>395.84133231921152</c:v>
                </c:pt>
                <c:pt idx="800">
                  <c:v>395.84133231921152</c:v>
                </c:pt>
                <c:pt idx="801">
                  <c:v>395.84133231921152</c:v>
                </c:pt>
                <c:pt idx="802">
                  <c:v>397.10734937353737</c:v>
                </c:pt>
                <c:pt idx="803">
                  <c:v>397.10734937353737</c:v>
                </c:pt>
                <c:pt idx="804">
                  <c:v>397.10734937353737</c:v>
                </c:pt>
                <c:pt idx="805">
                  <c:v>397.5293550583126</c:v>
                </c:pt>
                <c:pt idx="806">
                  <c:v>397.5293550583126</c:v>
                </c:pt>
                <c:pt idx="807">
                  <c:v>398.79537211263846</c:v>
                </c:pt>
                <c:pt idx="808">
                  <c:v>398.79537211263846</c:v>
                </c:pt>
                <c:pt idx="809">
                  <c:v>400.06138916696432</c:v>
                </c:pt>
                <c:pt idx="810">
                  <c:v>400.06138916696432</c:v>
                </c:pt>
                <c:pt idx="811">
                  <c:v>400.4833948517396</c:v>
                </c:pt>
                <c:pt idx="812">
                  <c:v>400.4833948517396</c:v>
                </c:pt>
                <c:pt idx="813">
                  <c:v>401.32740622129012</c:v>
                </c:pt>
                <c:pt idx="814">
                  <c:v>401.32740622129012</c:v>
                </c:pt>
                <c:pt idx="815">
                  <c:v>402.17141759084069</c:v>
                </c:pt>
                <c:pt idx="816">
                  <c:v>402.17141759084069</c:v>
                </c:pt>
                <c:pt idx="817">
                  <c:v>403.01542896039126</c:v>
                </c:pt>
                <c:pt idx="818">
                  <c:v>403.01542896039126</c:v>
                </c:pt>
                <c:pt idx="819">
                  <c:v>403.01542896039126</c:v>
                </c:pt>
                <c:pt idx="820">
                  <c:v>403.85944032994183</c:v>
                </c:pt>
                <c:pt idx="821">
                  <c:v>403.85944032994183</c:v>
                </c:pt>
                <c:pt idx="822">
                  <c:v>403.85944032994183</c:v>
                </c:pt>
                <c:pt idx="823">
                  <c:v>403.85944032994183</c:v>
                </c:pt>
                <c:pt idx="824">
                  <c:v>404.28144601471712</c:v>
                </c:pt>
                <c:pt idx="825">
                  <c:v>404.28144601471712</c:v>
                </c:pt>
                <c:pt idx="826">
                  <c:v>404.28144601471712</c:v>
                </c:pt>
                <c:pt idx="827">
                  <c:v>404.28144601471712</c:v>
                </c:pt>
                <c:pt idx="828">
                  <c:v>404.28144601471712</c:v>
                </c:pt>
                <c:pt idx="829">
                  <c:v>405.54746306904292</c:v>
                </c:pt>
                <c:pt idx="830">
                  <c:v>405.54746306904292</c:v>
                </c:pt>
                <c:pt idx="831">
                  <c:v>406.39147443859349</c:v>
                </c:pt>
                <c:pt idx="832">
                  <c:v>406.39147443859349</c:v>
                </c:pt>
                <c:pt idx="833">
                  <c:v>406.81348012336878</c:v>
                </c:pt>
                <c:pt idx="834">
                  <c:v>406.81348012336878</c:v>
                </c:pt>
                <c:pt idx="835">
                  <c:v>406.81348012336878</c:v>
                </c:pt>
                <c:pt idx="836">
                  <c:v>406.39147443859349</c:v>
                </c:pt>
                <c:pt idx="837">
                  <c:v>406.39147443859349</c:v>
                </c:pt>
                <c:pt idx="838">
                  <c:v>408.07949717769458</c:v>
                </c:pt>
                <c:pt idx="839">
                  <c:v>408.07949717769458</c:v>
                </c:pt>
                <c:pt idx="840">
                  <c:v>408.07949717769458</c:v>
                </c:pt>
                <c:pt idx="841">
                  <c:v>408.07949717769458</c:v>
                </c:pt>
                <c:pt idx="842">
                  <c:v>408.92350854724515</c:v>
                </c:pt>
                <c:pt idx="843">
                  <c:v>408.92350854724515</c:v>
                </c:pt>
                <c:pt idx="844">
                  <c:v>408.92350854724515</c:v>
                </c:pt>
                <c:pt idx="845">
                  <c:v>409.76751991679572</c:v>
                </c:pt>
                <c:pt idx="846">
                  <c:v>409.76751991679572</c:v>
                </c:pt>
                <c:pt idx="847">
                  <c:v>409.76751991679572</c:v>
                </c:pt>
                <c:pt idx="848">
                  <c:v>409.76751991679572</c:v>
                </c:pt>
                <c:pt idx="849">
                  <c:v>410.18952560157101</c:v>
                </c:pt>
                <c:pt idx="850">
                  <c:v>410.18952560157101</c:v>
                </c:pt>
                <c:pt idx="851">
                  <c:v>411.03353697112158</c:v>
                </c:pt>
                <c:pt idx="852">
                  <c:v>411.03353697112158</c:v>
                </c:pt>
                <c:pt idx="853">
                  <c:v>411.45554265589681</c:v>
                </c:pt>
                <c:pt idx="854">
                  <c:v>411.45554265589681</c:v>
                </c:pt>
                <c:pt idx="855">
                  <c:v>411.45554265589681</c:v>
                </c:pt>
                <c:pt idx="856">
                  <c:v>411.45554265589681</c:v>
                </c:pt>
                <c:pt idx="857">
                  <c:v>411.45554265589681</c:v>
                </c:pt>
                <c:pt idx="858">
                  <c:v>411.45554265589681</c:v>
                </c:pt>
                <c:pt idx="859">
                  <c:v>411.45554265589681</c:v>
                </c:pt>
                <c:pt idx="860">
                  <c:v>411.87754834067209</c:v>
                </c:pt>
                <c:pt idx="861">
                  <c:v>411.87754834067209</c:v>
                </c:pt>
                <c:pt idx="862">
                  <c:v>411.87754834067209</c:v>
                </c:pt>
                <c:pt idx="863">
                  <c:v>413.14356539499795</c:v>
                </c:pt>
                <c:pt idx="864">
                  <c:v>413.14356539499795</c:v>
                </c:pt>
                <c:pt idx="865">
                  <c:v>413.56557107977324</c:v>
                </c:pt>
                <c:pt idx="866">
                  <c:v>413.56557107977324</c:v>
                </c:pt>
                <c:pt idx="867">
                  <c:v>413.56557107977324</c:v>
                </c:pt>
                <c:pt idx="868">
                  <c:v>414.40958244932381</c:v>
                </c:pt>
                <c:pt idx="869">
                  <c:v>414.40958244932381</c:v>
                </c:pt>
                <c:pt idx="870">
                  <c:v>414.83158813409904</c:v>
                </c:pt>
                <c:pt idx="871">
                  <c:v>414.83158813409904</c:v>
                </c:pt>
                <c:pt idx="872">
                  <c:v>414.83158813409904</c:v>
                </c:pt>
                <c:pt idx="873">
                  <c:v>414.83158813409904</c:v>
                </c:pt>
                <c:pt idx="874">
                  <c:v>414.83158813409904</c:v>
                </c:pt>
                <c:pt idx="875">
                  <c:v>415.25359381887432</c:v>
                </c:pt>
                <c:pt idx="876">
                  <c:v>415.25359381887432</c:v>
                </c:pt>
                <c:pt idx="877">
                  <c:v>416.09760518842489</c:v>
                </c:pt>
                <c:pt idx="878">
                  <c:v>416.09760518842489</c:v>
                </c:pt>
                <c:pt idx="879">
                  <c:v>416.09760518842489</c:v>
                </c:pt>
                <c:pt idx="880">
                  <c:v>416.09760518842489</c:v>
                </c:pt>
                <c:pt idx="881">
                  <c:v>416.94161655797546</c:v>
                </c:pt>
                <c:pt idx="882">
                  <c:v>416.94161655797546</c:v>
                </c:pt>
                <c:pt idx="883">
                  <c:v>416.94161655797546</c:v>
                </c:pt>
                <c:pt idx="884">
                  <c:v>416.51961087320018</c:v>
                </c:pt>
                <c:pt idx="885">
                  <c:v>416.51961087320018</c:v>
                </c:pt>
                <c:pt idx="886">
                  <c:v>417.36362224275075</c:v>
                </c:pt>
                <c:pt idx="887">
                  <c:v>417.36362224275075</c:v>
                </c:pt>
                <c:pt idx="888">
                  <c:v>417.78562792752604</c:v>
                </c:pt>
                <c:pt idx="889">
                  <c:v>417.78562792752604</c:v>
                </c:pt>
                <c:pt idx="890">
                  <c:v>417.78562792752604</c:v>
                </c:pt>
                <c:pt idx="891">
                  <c:v>417.78562792752604</c:v>
                </c:pt>
                <c:pt idx="892">
                  <c:v>417.78562792752604</c:v>
                </c:pt>
                <c:pt idx="893">
                  <c:v>418.62963929707655</c:v>
                </c:pt>
                <c:pt idx="894">
                  <c:v>418.62963929707655</c:v>
                </c:pt>
                <c:pt idx="895">
                  <c:v>418.62963929707655</c:v>
                </c:pt>
                <c:pt idx="896">
                  <c:v>418.62963929707655</c:v>
                </c:pt>
                <c:pt idx="897">
                  <c:v>419.05164498185184</c:v>
                </c:pt>
                <c:pt idx="898">
                  <c:v>419.05164498185184</c:v>
                </c:pt>
                <c:pt idx="899">
                  <c:v>419.05164498185184</c:v>
                </c:pt>
                <c:pt idx="900">
                  <c:v>419.47365066662712</c:v>
                </c:pt>
                <c:pt idx="901">
                  <c:v>419.47365066662712</c:v>
                </c:pt>
                <c:pt idx="902">
                  <c:v>420.73966772095298</c:v>
                </c:pt>
                <c:pt idx="903">
                  <c:v>420.73966772095298</c:v>
                </c:pt>
                <c:pt idx="904">
                  <c:v>421.16167340572827</c:v>
                </c:pt>
                <c:pt idx="905">
                  <c:v>421.16167340572827</c:v>
                </c:pt>
                <c:pt idx="906">
                  <c:v>421.16167340572827</c:v>
                </c:pt>
                <c:pt idx="907">
                  <c:v>420.73966772095298</c:v>
                </c:pt>
                <c:pt idx="908">
                  <c:v>420.73966772095298</c:v>
                </c:pt>
                <c:pt idx="909">
                  <c:v>421.16167340572827</c:v>
                </c:pt>
                <c:pt idx="910">
                  <c:v>421.16167340572827</c:v>
                </c:pt>
                <c:pt idx="911">
                  <c:v>421.16167340572827</c:v>
                </c:pt>
                <c:pt idx="912">
                  <c:v>421.58367909050349</c:v>
                </c:pt>
                <c:pt idx="913">
                  <c:v>422.84969614482935</c:v>
                </c:pt>
                <c:pt idx="914">
                  <c:v>422.84969614482935</c:v>
                </c:pt>
                <c:pt idx="915">
                  <c:v>422.84969614482935</c:v>
                </c:pt>
                <c:pt idx="916">
                  <c:v>422.84969614482935</c:v>
                </c:pt>
                <c:pt idx="917">
                  <c:v>422.84969614482935</c:v>
                </c:pt>
                <c:pt idx="918">
                  <c:v>422.84969614482935</c:v>
                </c:pt>
                <c:pt idx="919">
                  <c:v>423.27170182960464</c:v>
                </c:pt>
                <c:pt idx="920">
                  <c:v>423.27170182960464</c:v>
                </c:pt>
                <c:pt idx="921">
                  <c:v>423.69370751437992</c:v>
                </c:pt>
                <c:pt idx="922">
                  <c:v>423.69370751437992</c:v>
                </c:pt>
                <c:pt idx="923">
                  <c:v>423.69370751437992</c:v>
                </c:pt>
                <c:pt idx="924">
                  <c:v>423.69370751437992</c:v>
                </c:pt>
                <c:pt idx="925">
                  <c:v>424.53771888393049</c:v>
                </c:pt>
                <c:pt idx="926">
                  <c:v>424.53771888393049</c:v>
                </c:pt>
                <c:pt idx="927">
                  <c:v>424.53771888393049</c:v>
                </c:pt>
                <c:pt idx="928">
                  <c:v>424.11571319915521</c:v>
                </c:pt>
                <c:pt idx="929">
                  <c:v>424.11571319915521</c:v>
                </c:pt>
                <c:pt idx="930">
                  <c:v>424.53771888393049</c:v>
                </c:pt>
                <c:pt idx="931">
                  <c:v>424.53771888393049</c:v>
                </c:pt>
                <c:pt idx="932">
                  <c:v>424.53771888393049</c:v>
                </c:pt>
                <c:pt idx="933">
                  <c:v>425.38173025348101</c:v>
                </c:pt>
                <c:pt idx="934">
                  <c:v>425.38173025348101</c:v>
                </c:pt>
                <c:pt idx="935">
                  <c:v>425.38173025348101</c:v>
                </c:pt>
                <c:pt idx="936">
                  <c:v>425.8037359382563</c:v>
                </c:pt>
                <c:pt idx="937">
                  <c:v>425.8037359382563</c:v>
                </c:pt>
                <c:pt idx="938">
                  <c:v>425.8037359382563</c:v>
                </c:pt>
                <c:pt idx="939">
                  <c:v>425.8037359382563</c:v>
                </c:pt>
                <c:pt idx="940">
                  <c:v>425.8037359382563</c:v>
                </c:pt>
                <c:pt idx="941">
                  <c:v>426.22574162303158</c:v>
                </c:pt>
                <c:pt idx="942">
                  <c:v>427.06975299258215</c:v>
                </c:pt>
                <c:pt idx="943">
                  <c:v>427.06975299258215</c:v>
                </c:pt>
                <c:pt idx="944">
                  <c:v>427.06975299258215</c:v>
                </c:pt>
                <c:pt idx="945">
                  <c:v>427.06975299258215</c:v>
                </c:pt>
                <c:pt idx="946">
                  <c:v>427.06975299258215</c:v>
                </c:pt>
                <c:pt idx="947">
                  <c:v>427.06975299258215</c:v>
                </c:pt>
                <c:pt idx="948">
                  <c:v>427.49175867735744</c:v>
                </c:pt>
                <c:pt idx="949">
                  <c:v>427.49175867735744</c:v>
                </c:pt>
                <c:pt idx="950">
                  <c:v>428.33577004690801</c:v>
                </c:pt>
                <c:pt idx="951">
                  <c:v>428.33577004690801</c:v>
                </c:pt>
                <c:pt idx="952">
                  <c:v>428.33577004690801</c:v>
                </c:pt>
                <c:pt idx="953">
                  <c:v>427.91376436213272</c:v>
                </c:pt>
                <c:pt idx="954">
                  <c:v>429.60178710123381</c:v>
                </c:pt>
                <c:pt idx="955">
                  <c:v>429.60178710123381</c:v>
                </c:pt>
                <c:pt idx="956">
                  <c:v>429.60178710123381</c:v>
                </c:pt>
                <c:pt idx="957">
                  <c:v>428.75777573168324</c:v>
                </c:pt>
                <c:pt idx="958">
                  <c:v>428.75777573168324</c:v>
                </c:pt>
                <c:pt idx="959">
                  <c:v>429.60178710123381</c:v>
                </c:pt>
                <c:pt idx="960">
                  <c:v>429.60178710123381</c:v>
                </c:pt>
                <c:pt idx="961">
                  <c:v>429.60178710123381</c:v>
                </c:pt>
                <c:pt idx="962">
                  <c:v>430.0237927860091</c:v>
                </c:pt>
                <c:pt idx="963">
                  <c:v>430.0237927860091</c:v>
                </c:pt>
                <c:pt idx="964">
                  <c:v>430.0237927860091</c:v>
                </c:pt>
                <c:pt idx="965">
                  <c:v>430.44579847078438</c:v>
                </c:pt>
                <c:pt idx="966">
                  <c:v>430.86780415555967</c:v>
                </c:pt>
                <c:pt idx="967">
                  <c:v>430.86780415555967</c:v>
                </c:pt>
                <c:pt idx="968">
                  <c:v>430.86780415555967</c:v>
                </c:pt>
                <c:pt idx="969">
                  <c:v>430.86780415555967</c:v>
                </c:pt>
                <c:pt idx="970">
                  <c:v>430.86780415555967</c:v>
                </c:pt>
                <c:pt idx="971">
                  <c:v>431.71181552511024</c:v>
                </c:pt>
                <c:pt idx="972">
                  <c:v>431.71181552511024</c:v>
                </c:pt>
                <c:pt idx="973">
                  <c:v>431.71181552511024</c:v>
                </c:pt>
                <c:pt idx="974">
                  <c:v>431.71181552511024</c:v>
                </c:pt>
                <c:pt idx="975">
                  <c:v>431.71181552511024</c:v>
                </c:pt>
                <c:pt idx="976">
                  <c:v>431.71181552511024</c:v>
                </c:pt>
                <c:pt idx="977">
                  <c:v>432.13382120988547</c:v>
                </c:pt>
                <c:pt idx="978">
                  <c:v>432.13382120988547</c:v>
                </c:pt>
                <c:pt idx="979">
                  <c:v>432.55582689466075</c:v>
                </c:pt>
                <c:pt idx="980">
                  <c:v>432.55582689466075</c:v>
                </c:pt>
                <c:pt idx="981">
                  <c:v>432.55582689466075</c:v>
                </c:pt>
                <c:pt idx="982">
                  <c:v>432.55582689466075</c:v>
                </c:pt>
                <c:pt idx="983">
                  <c:v>432.55582689466075</c:v>
                </c:pt>
                <c:pt idx="984">
                  <c:v>433.39983826421133</c:v>
                </c:pt>
                <c:pt idx="985">
                  <c:v>433.39983826421133</c:v>
                </c:pt>
                <c:pt idx="986">
                  <c:v>433.39983826421133</c:v>
                </c:pt>
                <c:pt idx="987">
                  <c:v>432.97783257943604</c:v>
                </c:pt>
                <c:pt idx="988">
                  <c:v>432.97783257943604</c:v>
                </c:pt>
                <c:pt idx="989">
                  <c:v>434.2438496337619</c:v>
                </c:pt>
                <c:pt idx="990">
                  <c:v>434.2438496337619</c:v>
                </c:pt>
                <c:pt idx="991">
                  <c:v>434.2438496337619</c:v>
                </c:pt>
                <c:pt idx="992">
                  <c:v>434.2438496337619</c:v>
                </c:pt>
                <c:pt idx="993">
                  <c:v>434.2438496337619</c:v>
                </c:pt>
                <c:pt idx="994">
                  <c:v>434.66585531853718</c:v>
                </c:pt>
                <c:pt idx="995">
                  <c:v>435.5098666880877</c:v>
                </c:pt>
                <c:pt idx="996">
                  <c:v>435.5098666880877</c:v>
                </c:pt>
                <c:pt idx="997">
                  <c:v>435.5098666880877</c:v>
                </c:pt>
                <c:pt idx="998">
                  <c:v>435.5098666880877</c:v>
                </c:pt>
                <c:pt idx="999">
                  <c:v>435.5098666880877</c:v>
                </c:pt>
                <c:pt idx="1000">
                  <c:v>435.93187237286298</c:v>
                </c:pt>
                <c:pt idx="1001">
                  <c:v>435.93187237286298</c:v>
                </c:pt>
                <c:pt idx="1002">
                  <c:v>435.93187237286298</c:v>
                </c:pt>
                <c:pt idx="1003">
                  <c:v>436.35387805763827</c:v>
                </c:pt>
                <c:pt idx="1004">
                  <c:v>436.35387805763827</c:v>
                </c:pt>
                <c:pt idx="1005">
                  <c:v>437.19788942718884</c:v>
                </c:pt>
                <c:pt idx="1006">
                  <c:v>437.19788942718884</c:v>
                </c:pt>
                <c:pt idx="1007">
                  <c:v>436.77588374241355</c:v>
                </c:pt>
                <c:pt idx="1008">
                  <c:v>436.77588374241355</c:v>
                </c:pt>
                <c:pt idx="1009">
                  <c:v>436.77588374241355</c:v>
                </c:pt>
                <c:pt idx="1010">
                  <c:v>437.19788942718884</c:v>
                </c:pt>
                <c:pt idx="1011">
                  <c:v>437.19788942718884</c:v>
                </c:pt>
                <c:pt idx="1012">
                  <c:v>438.04190079673941</c:v>
                </c:pt>
                <c:pt idx="1013">
                  <c:v>438.04190079673941</c:v>
                </c:pt>
                <c:pt idx="1014">
                  <c:v>438.04190079673941</c:v>
                </c:pt>
                <c:pt idx="1015">
                  <c:v>438.4639064815147</c:v>
                </c:pt>
                <c:pt idx="1016">
                  <c:v>438.4639064815147</c:v>
                </c:pt>
                <c:pt idx="1017">
                  <c:v>438.04190079673941</c:v>
                </c:pt>
                <c:pt idx="1018">
                  <c:v>438.04190079673941</c:v>
                </c:pt>
                <c:pt idx="1019">
                  <c:v>438.88591216628993</c:v>
                </c:pt>
                <c:pt idx="1020">
                  <c:v>438.88591216628993</c:v>
                </c:pt>
                <c:pt idx="1021">
                  <c:v>439.7299235358405</c:v>
                </c:pt>
                <c:pt idx="1022">
                  <c:v>439.7299235358405</c:v>
                </c:pt>
                <c:pt idx="1023">
                  <c:v>439.7299235358405</c:v>
                </c:pt>
                <c:pt idx="1024">
                  <c:v>440.15192922061578</c:v>
                </c:pt>
                <c:pt idx="1025">
                  <c:v>440.15192922061578</c:v>
                </c:pt>
                <c:pt idx="1026">
                  <c:v>440.15192922061578</c:v>
                </c:pt>
                <c:pt idx="1027">
                  <c:v>440.15192922061578</c:v>
                </c:pt>
                <c:pt idx="1028">
                  <c:v>440.15192922061578</c:v>
                </c:pt>
                <c:pt idx="1029">
                  <c:v>439.7299235358405</c:v>
                </c:pt>
                <c:pt idx="1030">
                  <c:v>439.7299235358405</c:v>
                </c:pt>
                <c:pt idx="1031">
                  <c:v>439.7299235358405</c:v>
                </c:pt>
                <c:pt idx="1032">
                  <c:v>440.99594059016636</c:v>
                </c:pt>
                <c:pt idx="1033">
                  <c:v>440.99594059016636</c:v>
                </c:pt>
                <c:pt idx="1034">
                  <c:v>441.41794627494164</c:v>
                </c:pt>
                <c:pt idx="1035">
                  <c:v>441.41794627494164</c:v>
                </c:pt>
                <c:pt idx="1036">
                  <c:v>441.41794627494164</c:v>
                </c:pt>
                <c:pt idx="1037">
                  <c:v>441.83995195971693</c:v>
                </c:pt>
                <c:pt idx="1038">
                  <c:v>441.83995195971693</c:v>
                </c:pt>
                <c:pt idx="1039">
                  <c:v>441.83995195971693</c:v>
                </c:pt>
                <c:pt idx="1040">
                  <c:v>441.83995195971693</c:v>
                </c:pt>
                <c:pt idx="1041">
                  <c:v>441.83995195971693</c:v>
                </c:pt>
                <c:pt idx="1042">
                  <c:v>442.26195764449216</c:v>
                </c:pt>
                <c:pt idx="1043">
                  <c:v>442.26195764449216</c:v>
                </c:pt>
                <c:pt idx="1044">
                  <c:v>442.26195764449216</c:v>
                </c:pt>
                <c:pt idx="1045">
                  <c:v>442.26195764449216</c:v>
                </c:pt>
                <c:pt idx="1046">
                  <c:v>443.10596901404273</c:v>
                </c:pt>
                <c:pt idx="1047">
                  <c:v>443.10596901404273</c:v>
                </c:pt>
                <c:pt idx="1048">
                  <c:v>443.10596901404273</c:v>
                </c:pt>
                <c:pt idx="1049">
                  <c:v>443.10596901404273</c:v>
                </c:pt>
                <c:pt idx="1050">
                  <c:v>443.9499803835933</c:v>
                </c:pt>
                <c:pt idx="1051">
                  <c:v>443.9499803835933</c:v>
                </c:pt>
                <c:pt idx="1052">
                  <c:v>443.52797469881801</c:v>
                </c:pt>
                <c:pt idx="1053">
                  <c:v>443.52797469881801</c:v>
                </c:pt>
                <c:pt idx="1054">
                  <c:v>443.52797469881801</c:v>
                </c:pt>
                <c:pt idx="1055">
                  <c:v>443.9499803835933</c:v>
                </c:pt>
                <c:pt idx="1056">
                  <c:v>443.9499803835933</c:v>
                </c:pt>
                <c:pt idx="1057">
                  <c:v>444.79399175314387</c:v>
                </c:pt>
                <c:pt idx="1058">
                  <c:v>444.79399175314387</c:v>
                </c:pt>
                <c:pt idx="1059">
                  <c:v>444.79399175314387</c:v>
                </c:pt>
                <c:pt idx="1060">
                  <c:v>444.79399175314387</c:v>
                </c:pt>
                <c:pt idx="1061">
                  <c:v>444.79399175314387</c:v>
                </c:pt>
                <c:pt idx="1062">
                  <c:v>444.79399175314387</c:v>
                </c:pt>
                <c:pt idx="1063">
                  <c:v>444.79399175314387</c:v>
                </c:pt>
                <c:pt idx="1064">
                  <c:v>444.79399175314387</c:v>
                </c:pt>
                <c:pt idx="1065">
                  <c:v>446.06000880746967</c:v>
                </c:pt>
                <c:pt idx="1066">
                  <c:v>446.06000880746967</c:v>
                </c:pt>
                <c:pt idx="1067">
                  <c:v>446.48201449224496</c:v>
                </c:pt>
                <c:pt idx="1068">
                  <c:v>446.48201449224496</c:v>
                </c:pt>
                <c:pt idx="1069">
                  <c:v>446.48201449224496</c:v>
                </c:pt>
                <c:pt idx="1070">
                  <c:v>446.06000880746967</c:v>
                </c:pt>
                <c:pt idx="1071">
                  <c:v>446.06000880746967</c:v>
                </c:pt>
                <c:pt idx="1072">
                  <c:v>446.06000880746967</c:v>
                </c:pt>
                <c:pt idx="1073">
                  <c:v>446.06000880746967</c:v>
                </c:pt>
                <c:pt idx="1074">
                  <c:v>446.06000880746967</c:v>
                </c:pt>
                <c:pt idx="1075">
                  <c:v>447.74803154657081</c:v>
                </c:pt>
                <c:pt idx="1076">
                  <c:v>447.74803154657081</c:v>
                </c:pt>
                <c:pt idx="1077">
                  <c:v>447.74803154657081</c:v>
                </c:pt>
                <c:pt idx="1078">
                  <c:v>447.32602586179553</c:v>
                </c:pt>
                <c:pt idx="1079">
                  <c:v>447.32602586179553</c:v>
                </c:pt>
                <c:pt idx="1080">
                  <c:v>447.32602586179553</c:v>
                </c:pt>
                <c:pt idx="1081">
                  <c:v>447.32602586179553</c:v>
                </c:pt>
                <c:pt idx="1082">
                  <c:v>448.1700372313461</c:v>
                </c:pt>
                <c:pt idx="1083">
                  <c:v>448.1700372313461</c:v>
                </c:pt>
                <c:pt idx="1084">
                  <c:v>448.1700372313461</c:v>
                </c:pt>
                <c:pt idx="1085">
                  <c:v>448.1700372313461</c:v>
                </c:pt>
                <c:pt idx="1086">
                  <c:v>448.1700372313461</c:v>
                </c:pt>
                <c:pt idx="1087">
                  <c:v>448.1700372313461</c:v>
                </c:pt>
                <c:pt idx="1088">
                  <c:v>448.59204291612139</c:v>
                </c:pt>
                <c:pt idx="1089">
                  <c:v>448.59204291612139</c:v>
                </c:pt>
                <c:pt idx="1090">
                  <c:v>449.4360542856719</c:v>
                </c:pt>
                <c:pt idx="1091">
                  <c:v>449.4360542856719</c:v>
                </c:pt>
                <c:pt idx="1092">
                  <c:v>449.4360542856719</c:v>
                </c:pt>
                <c:pt idx="1093">
                  <c:v>449.85805997044719</c:v>
                </c:pt>
                <c:pt idx="1094">
                  <c:v>449.85805997044719</c:v>
                </c:pt>
                <c:pt idx="1095">
                  <c:v>449.85805997044719</c:v>
                </c:pt>
                <c:pt idx="1096">
                  <c:v>449.85805997044719</c:v>
                </c:pt>
                <c:pt idx="1097">
                  <c:v>450.28006565522247</c:v>
                </c:pt>
                <c:pt idx="1098">
                  <c:v>450.28006565522247</c:v>
                </c:pt>
                <c:pt idx="1099">
                  <c:v>451.12407702477304</c:v>
                </c:pt>
                <c:pt idx="1100">
                  <c:v>451.12407702477304</c:v>
                </c:pt>
                <c:pt idx="1101">
                  <c:v>450.70207133999776</c:v>
                </c:pt>
                <c:pt idx="1102">
                  <c:v>450.70207133999776</c:v>
                </c:pt>
                <c:pt idx="1103">
                  <c:v>451.12407702477304</c:v>
                </c:pt>
                <c:pt idx="1104">
                  <c:v>451.12407702477304</c:v>
                </c:pt>
                <c:pt idx="1105">
                  <c:v>451.12407702477304</c:v>
                </c:pt>
                <c:pt idx="1106">
                  <c:v>451.12407702477304</c:v>
                </c:pt>
                <c:pt idx="1107">
                  <c:v>451.12407702477304</c:v>
                </c:pt>
                <c:pt idx="1108">
                  <c:v>451.96808839432362</c:v>
                </c:pt>
                <c:pt idx="1109">
                  <c:v>451.96808839432362</c:v>
                </c:pt>
                <c:pt idx="1110">
                  <c:v>451.96808839432362</c:v>
                </c:pt>
                <c:pt idx="1111">
                  <c:v>452.3900940790989</c:v>
                </c:pt>
                <c:pt idx="1112">
                  <c:v>452.3900940790989</c:v>
                </c:pt>
                <c:pt idx="1113">
                  <c:v>452.3900940790989</c:v>
                </c:pt>
                <c:pt idx="1114">
                  <c:v>452.3900940790989</c:v>
                </c:pt>
                <c:pt idx="1115">
                  <c:v>452.3900940790989</c:v>
                </c:pt>
                <c:pt idx="1116">
                  <c:v>452.3900940790989</c:v>
                </c:pt>
                <c:pt idx="1117">
                  <c:v>452.3900940790989</c:v>
                </c:pt>
                <c:pt idx="1118">
                  <c:v>453.23410544864942</c:v>
                </c:pt>
                <c:pt idx="1119">
                  <c:v>453.23410544864942</c:v>
                </c:pt>
                <c:pt idx="1120">
                  <c:v>453.6561111334247</c:v>
                </c:pt>
                <c:pt idx="1121">
                  <c:v>453.6561111334247</c:v>
                </c:pt>
                <c:pt idx="1122">
                  <c:v>453.6561111334247</c:v>
                </c:pt>
                <c:pt idx="1123">
                  <c:v>453.6561111334247</c:v>
                </c:pt>
                <c:pt idx="1124">
                  <c:v>454.50012250297527</c:v>
                </c:pt>
                <c:pt idx="1125">
                  <c:v>454.50012250297527</c:v>
                </c:pt>
                <c:pt idx="1126">
                  <c:v>454.50012250297527</c:v>
                </c:pt>
                <c:pt idx="1127">
                  <c:v>454.07811681819999</c:v>
                </c:pt>
                <c:pt idx="1128">
                  <c:v>454.07811681819999</c:v>
                </c:pt>
                <c:pt idx="1129">
                  <c:v>454.50012250297527</c:v>
                </c:pt>
                <c:pt idx="1130">
                  <c:v>454.50012250297527</c:v>
                </c:pt>
                <c:pt idx="1131">
                  <c:v>454.50012250297527</c:v>
                </c:pt>
                <c:pt idx="1132">
                  <c:v>454.07811681819999</c:v>
                </c:pt>
                <c:pt idx="1133">
                  <c:v>454.07811681819999</c:v>
                </c:pt>
                <c:pt idx="1134">
                  <c:v>454.92212818775056</c:v>
                </c:pt>
                <c:pt idx="1135">
                  <c:v>454.92212818775056</c:v>
                </c:pt>
                <c:pt idx="1136">
                  <c:v>455.34413387252584</c:v>
                </c:pt>
                <c:pt idx="1137">
                  <c:v>455.34413387252584</c:v>
                </c:pt>
                <c:pt idx="1138">
                  <c:v>456.18814524207636</c:v>
                </c:pt>
                <c:pt idx="1139">
                  <c:v>456.18814524207636</c:v>
                </c:pt>
                <c:pt idx="1140">
                  <c:v>456.18814524207636</c:v>
                </c:pt>
                <c:pt idx="1141">
                  <c:v>456.18814524207636</c:v>
                </c:pt>
                <c:pt idx="1142">
                  <c:v>456.18814524207636</c:v>
                </c:pt>
                <c:pt idx="1143">
                  <c:v>456.61015092685165</c:v>
                </c:pt>
                <c:pt idx="1144">
                  <c:v>456.61015092685165</c:v>
                </c:pt>
                <c:pt idx="1145">
                  <c:v>456.61015092685165</c:v>
                </c:pt>
                <c:pt idx="1146">
                  <c:v>456.61015092685165</c:v>
                </c:pt>
                <c:pt idx="1147">
                  <c:v>457.45416229640222</c:v>
                </c:pt>
                <c:pt idx="1148">
                  <c:v>457.45416229640222</c:v>
                </c:pt>
                <c:pt idx="1149">
                  <c:v>457.45416229640222</c:v>
                </c:pt>
                <c:pt idx="1150">
                  <c:v>457.45416229640222</c:v>
                </c:pt>
                <c:pt idx="1151">
                  <c:v>457.8761679811775</c:v>
                </c:pt>
                <c:pt idx="1152">
                  <c:v>457.8761679811775</c:v>
                </c:pt>
                <c:pt idx="1153">
                  <c:v>458.29817366595279</c:v>
                </c:pt>
                <c:pt idx="1154">
                  <c:v>458.29817366595279</c:v>
                </c:pt>
                <c:pt idx="1155">
                  <c:v>458.29817366595279</c:v>
                </c:pt>
                <c:pt idx="1156">
                  <c:v>458.29817366595279</c:v>
                </c:pt>
                <c:pt idx="1157">
                  <c:v>458.29817366595279</c:v>
                </c:pt>
                <c:pt idx="1158">
                  <c:v>458.29817366595279</c:v>
                </c:pt>
                <c:pt idx="1159">
                  <c:v>458.72017935072807</c:v>
                </c:pt>
                <c:pt idx="1160">
                  <c:v>458.72017935072807</c:v>
                </c:pt>
                <c:pt idx="1161">
                  <c:v>459.14218503550336</c:v>
                </c:pt>
                <c:pt idx="1162">
                  <c:v>459.14218503550336</c:v>
                </c:pt>
                <c:pt idx="1163">
                  <c:v>459.56419072027859</c:v>
                </c:pt>
                <c:pt idx="1164">
                  <c:v>459.56419072027859</c:v>
                </c:pt>
                <c:pt idx="1165">
                  <c:v>459.56419072027859</c:v>
                </c:pt>
                <c:pt idx="1166">
                  <c:v>459.56419072027859</c:v>
                </c:pt>
                <c:pt idx="1167">
                  <c:v>459.56419072027859</c:v>
                </c:pt>
                <c:pt idx="1168">
                  <c:v>459.98619640505387</c:v>
                </c:pt>
                <c:pt idx="1169">
                  <c:v>459.98619640505387</c:v>
                </c:pt>
                <c:pt idx="1170">
                  <c:v>460.40820208982916</c:v>
                </c:pt>
                <c:pt idx="1171">
                  <c:v>460.40820208982916</c:v>
                </c:pt>
                <c:pt idx="1172">
                  <c:v>460.40820208982916</c:v>
                </c:pt>
                <c:pt idx="1173">
                  <c:v>460.40820208982916</c:v>
                </c:pt>
                <c:pt idx="1174">
                  <c:v>460.40820208982916</c:v>
                </c:pt>
                <c:pt idx="1175">
                  <c:v>460.40820208982916</c:v>
                </c:pt>
                <c:pt idx="1176">
                  <c:v>460.40820208982916</c:v>
                </c:pt>
                <c:pt idx="1177">
                  <c:v>461.25221345937973</c:v>
                </c:pt>
                <c:pt idx="1178">
                  <c:v>461.25221345937973</c:v>
                </c:pt>
                <c:pt idx="1179">
                  <c:v>461.25221345937973</c:v>
                </c:pt>
                <c:pt idx="1180">
                  <c:v>461.67421914415502</c:v>
                </c:pt>
                <c:pt idx="1181">
                  <c:v>461.67421914415502</c:v>
                </c:pt>
                <c:pt idx="1182">
                  <c:v>461.67421914415502</c:v>
                </c:pt>
                <c:pt idx="1183">
                  <c:v>461.67421914415502</c:v>
                </c:pt>
                <c:pt idx="1184">
                  <c:v>461.67421914415502</c:v>
                </c:pt>
                <c:pt idx="1185">
                  <c:v>462.51823051370559</c:v>
                </c:pt>
                <c:pt idx="1186">
                  <c:v>462.51823051370559</c:v>
                </c:pt>
                <c:pt idx="1187">
                  <c:v>462.51823051370559</c:v>
                </c:pt>
                <c:pt idx="1188">
                  <c:v>461.67421914415502</c:v>
                </c:pt>
                <c:pt idx="1189">
                  <c:v>462.94023619848082</c:v>
                </c:pt>
                <c:pt idx="1190">
                  <c:v>462.94023619848082</c:v>
                </c:pt>
                <c:pt idx="1191">
                  <c:v>462.94023619848082</c:v>
                </c:pt>
                <c:pt idx="1192">
                  <c:v>462.94023619848082</c:v>
                </c:pt>
                <c:pt idx="1193">
                  <c:v>462.94023619848082</c:v>
                </c:pt>
                <c:pt idx="1194">
                  <c:v>463.3622418832561</c:v>
                </c:pt>
                <c:pt idx="1195">
                  <c:v>463.3622418832561</c:v>
                </c:pt>
                <c:pt idx="1196">
                  <c:v>463.78424756803139</c:v>
                </c:pt>
                <c:pt idx="1197">
                  <c:v>463.78424756803139</c:v>
                </c:pt>
                <c:pt idx="1198">
                  <c:v>463.78424756803139</c:v>
                </c:pt>
                <c:pt idx="1199">
                  <c:v>463.78424756803139</c:v>
                </c:pt>
                <c:pt idx="1200">
                  <c:v>463.78424756803139</c:v>
                </c:pt>
                <c:pt idx="1201">
                  <c:v>464.20625325280668</c:v>
                </c:pt>
                <c:pt idx="1202">
                  <c:v>464.20625325280668</c:v>
                </c:pt>
                <c:pt idx="1203">
                  <c:v>464.20625325280668</c:v>
                </c:pt>
                <c:pt idx="1204">
                  <c:v>463.3622418832561</c:v>
                </c:pt>
                <c:pt idx="1205">
                  <c:v>463.3622418832561</c:v>
                </c:pt>
                <c:pt idx="1206">
                  <c:v>464.62825893758196</c:v>
                </c:pt>
                <c:pt idx="1207">
                  <c:v>464.62825893758196</c:v>
                </c:pt>
                <c:pt idx="1208">
                  <c:v>465.05026462235725</c:v>
                </c:pt>
                <c:pt idx="1209">
                  <c:v>465.05026462235725</c:v>
                </c:pt>
                <c:pt idx="1210">
                  <c:v>465.05026462235725</c:v>
                </c:pt>
                <c:pt idx="1211">
                  <c:v>465.05026462235725</c:v>
                </c:pt>
                <c:pt idx="1212">
                  <c:v>465.05026462235725</c:v>
                </c:pt>
                <c:pt idx="1213">
                  <c:v>465.05026462235725</c:v>
                </c:pt>
                <c:pt idx="1214">
                  <c:v>465.05026462235725</c:v>
                </c:pt>
                <c:pt idx="1215">
                  <c:v>465.89427599190782</c:v>
                </c:pt>
                <c:pt idx="1216">
                  <c:v>465.89427599190782</c:v>
                </c:pt>
                <c:pt idx="1217">
                  <c:v>465.89427599190782</c:v>
                </c:pt>
                <c:pt idx="1218">
                  <c:v>465.89427599190782</c:v>
                </c:pt>
                <c:pt idx="1219">
                  <c:v>465.89427599190782</c:v>
                </c:pt>
                <c:pt idx="1220">
                  <c:v>466.31628167668305</c:v>
                </c:pt>
                <c:pt idx="1221">
                  <c:v>466.31628167668305</c:v>
                </c:pt>
                <c:pt idx="1222">
                  <c:v>466.31628167668305</c:v>
                </c:pt>
                <c:pt idx="1223">
                  <c:v>466.31628167668305</c:v>
                </c:pt>
                <c:pt idx="1224">
                  <c:v>466.31628167668305</c:v>
                </c:pt>
                <c:pt idx="1225">
                  <c:v>467.16029304623362</c:v>
                </c:pt>
                <c:pt idx="1226">
                  <c:v>467.16029304623362</c:v>
                </c:pt>
                <c:pt idx="1227">
                  <c:v>467.16029304623362</c:v>
                </c:pt>
                <c:pt idx="1228">
                  <c:v>467.16029304623362</c:v>
                </c:pt>
                <c:pt idx="1229">
                  <c:v>467.16029304623362</c:v>
                </c:pt>
                <c:pt idx="1230">
                  <c:v>467.16029304623362</c:v>
                </c:pt>
                <c:pt idx="1231">
                  <c:v>467.16029304623362</c:v>
                </c:pt>
                <c:pt idx="1232">
                  <c:v>467.5822987310089</c:v>
                </c:pt>
                <c:pt idx="1233">
                  <c:v>467.5822987310089</c:v>
                </c:pt>
                <c:pt idx="1234">
                  <c:v>468.00430441578419</c:v>
                </c:pt>
                <c:pt idx="1235">
                  <c:v>468.00430441578419</c:v>
                </c:pt>
                <c:pt idx="1236">
                  <c:v>468.00430441578419</c:v>
                </c:pt>
                <c:pt idx="1237">
                  <c:v>467.5822987310089</c:v>
                </c:pt>
                <c:pt idx="1238">
                  <c:v>467.5822987310089</c:v>
                </c:pt>
                <c:pt idx="1239">
                  <c:v>468.84831578533476</c:v>
                </c:pt>
                <c:pt idx="1240">
                  <c:v>468.84831578533476</c:v>
                </c:pt>
                <c:pt idx="1241">
                  <c:v>469.27032147011005</c:v>
                </c:pt>
                <c:pt idx="1242">
                  <c:v>469.27032147011005</c:v>
                </c:pt>
                <c:pt idx="1243">
                  <c:v>469.27032147011005</c:v>
                </c:pt>
                <c:pt idx="1244">
                  <c:v>468.00430441578419</c:v>
                </c:pt>
                <c:pt idx="1245">
                  <c:v>469.27032147011005</c:v>
                </c:pt>
                <c:pt idx="1246">
                  <c:v>469.27032147011005</c:v>
                </c:pt>
                <c:pt idx="1247">
                  <c:v>469.27032147011005</c:v>
                </c:pt>
                <c:pt idx="1248">
                  <c:v>470.11433283966056</c:v>
                </c:pt>
                <c:pt idx="1249">
                  <c:v>470.11433283966056</c:v>
                </c:pt>
                <c:pt idx="1250">
                  <c:v>469.27032147011005</c:v>
                </c:pt>
                <c:pt idx="1251">
                  <c:v>469.27032147011005</c:v>
                </c:pt>
                <c:pt idx="1252">
                  <c:v>469.27032147011005</c:v>
                </c:pt>
                <c:pt idx="1253">
                  <c:v>470.11433283966056</c:v>
                </c:pt>
                <c:pt idx="1254">
                  <c:v>470.11433283966056</c:v>
                </c:pt>
                <c:pt idx="1255">
                  <c:v>470.11433283966056</c:v>
                </c:pt>
                <c:pt idx="1256">
                  <c:v>470.11433283966056</c:v>
                </c:pt>
                <c:pt idx="1257">
                  <c:v>470.53633852443585</c:v>
                </c:pt>
                <c:pt idx="1258">
                  <c:v>470.53633852443585</c:v>
                </c:pt>
                <c:pt idx="1259">
                  <c:v>470.53633852443585</c:v>
                </c:pt>
                <c:pt idx="1260">
                  <c:v>470.95834420921113</c:v>
                </c:pt>
                <c:pt idx="1261">
                  <c:v>470.95834420921113</c:v>
                </c:pt>
                <c:pt idx="1262">
                  <c:v>471.38034989398642</c:v>
                </c:pt>
                <c:pt idx="1263">
                  <c:v>471.38034989398642</c:v>
                </c:pt>
                <c:pt idx="1264">
                  <c:v>471.38034989398642</c:v>
                </c:pt>
                <c:pt idx="1265">
                  <c:v>470.95834420921113</c:v>
                </c:pt>
                <c:pt idx="1266">
                  <c:v>471.80235557876171</c:v>
                </c:pt>
                <c:pt idx="1267">
                  <c:v>471.80235557876171</c:v>
                </c:pt>
                <c:pt idx="1268">
                  <c:v>471.80235557876171</c:v>
                </c:pt>
                <c:pt idx="1269">
                  <c:v>471.80235557876171</c:v>
                </c:pt>
                <c:pt idx="1270">
                  <c:v>471.80235557876171</c:v>
                </c:pt>
                <c:pt idx="1271">
                  <c:v>472.64636694831228</c:v>
                </c:pt>
                <c:pt idx="1272">
                  <c:v>472.64636694831228</c:v>
                </c:pt>
                <c:pt idx="1273">
                  <c:v>472.22436126353699</c:v>
                </c:pt>
                <c:pt idx="1274">
                  <c:v>472.22436126353699</c:v>
                </c:pt>
                <c:pt idx="1275">
                  <c:v>472.22436126353699</c:v>
                </c:pt>
                <c:pt idx="1276">
                  <c:v>472.64636694831228</c:v>
                </c:pt>
                <c:pt idx="1277">
                  <c:v>472.64636694831228</c:v>
                </c:pt>
                <c:pt idx="1278">
                  <c:v>472.22436126353699</c:v>
                </c:pt>
                <c:pt idx="1279">
                  <c:v>472.22436126353699</c:v>
                </c:pt>
                <c:pt idx="1280">
                  <c:v>472.22436126353699</c:v>
                </c:pt>
                <c:pt idx="1281">
                  <c:v>473.06837263308756</c:v>
                </c:pt>
                <c:pt idx="1282">
                  <c:v>473.49037831786279</c:v>
                </c:pt>
                <c:pt idx="1283">
                  <c:v>473.49037831786279</c:v>
                </c:pt>
                <c:pt idx="1284">
                  <c:v>473.49037831786279</c:v>
                </c:pt>
                <c:pt idx="1285">
                  <c:v>473.49037831786279</c:v>
                </c:pt>
                <c:pt idx="1286">
                  <c:v>473.49037831786279</c:v>
                </c:pt>
                <c:pt idx="1287">
                  <c:v>473.49037831786279</c:v>
                </c:pt>
                <c:pt idx="1288">
                  <c:v>473.49037831786279</c:v>
                </c:pt>
                <c:pt idx="1289">
                  <c:v>473.91238400263808</c:v>
                </c:pt>
                <c:pt idx="1290">
                  <c:v>473.91238400263808</c:v>
                </c:pt>
                <c:pt idx="1291">
                  <c:v>473.91238400263808</c:v>
                </c:pt>
                <c:pt idx="1292">
                  <c:v>474.75639537218865</c:v>
                </c:pt>
                <c:pt idx="1293">
                  <c:v>474.75639537218865</c:v>
                </c:pt>
                <c:pt idx="1294">
                  <c:v>475.17840105696393</c:v>
                </c:pt>
                <c:pt idx="1295">
                  <c:v>475.17840105696393</c:v>
                </c:pt>
                <c:pt idx="1296">
                  <c:v>475.17840105696393</c:v>
                </c:pt>
                <c:pt idx="1297">
                  <c:v>474.75639537218865</c:v>
                </c:pt>
                <c:pt idx="1298">
                  <c:v>474.75639537218865</c:v>
                </c:pt>
                <c:pt idx="1299">
                  <c:v>474.75639537218865</c:v>
                </c:pt>
                <c:pt idx="1300">
                  <c:v>474.75639537218865</c:v>
                </c:pt>
                <c:pt idx="1301">
                  <c:v>475.17840105696393</c:v>
                </c:pt>
                <c:pt idx="1302">
                  <c:v>475.17840105696393</c:v>
                </c:pt>
                <c:pt idx="1303">
                  <c:v>475.60040674173922</c:v>
                </c:pt>
                <c:pt idx="1304">
                  <c:v>475.60040674173922</c:v>
                </c:pt>
                <c:pt idx="1305">
                  <c:v>476.02241242651451</c:v>
                </c:pt>
                <c:pt idx="1306">
                  <c:v>476.02241242651451</c:v>
                </c:pt>
                <c:pt idx="1307">
                  <c:v>476.02241242651451</c:v>
                </c:pt>
                <c:pt idx="1308">
                  <c:v>475.60040674173922</c:v>
                </c:pt>
                <c:pt idx="1309">
                  <c:v>475.60040674173922</c:v>
                </c:pt>
                <c:pt idx="1310">
                  <c:v>476.02241242651451</c:v>
                </c:pt>
                <c:pt idx="1311">
                  <c:v>476.02241242651451</c:v>
                </c:pt>
                <c:pt idx="1312">
                  <c:v>476.02241242651451</c:v>
                </c:pt>
                <c:pt idx="1313">
                  <c:v>476.44441811128979</c:v>
                </c:pt>
                <c:pt idx="1314">
                  <c:v>476.44441811128979</c:v>
                </c:pt>
                <c:pt idx="1315">
                  <c:v>476.44441811128979</c:v>
                </c:pt>
                <c:pt idx="1316">
                  <c:v>476.44441811128979</c:v>
                </c:pt>
                <c:pt idx="1317">
                  <c:v>476.44441811128979</c:v>
                </c:pt>
                <c:pt idx="1318">
                  <c:v>476.44441811128979</c:v>
                </c:pt>
                <c:pt idx="1319">
                  <c:v>476.86642379606502</c:v>
                </c:pt>
                <c:pt idx="1320">
                  <c:v>476.86642379606502</c:v>
                </c:pt>
                <c:pt idx="1321">
                  <c:v>476.86642379606502</c:v>
                </c:pt>
                <c:pt idx="1322">
                  <c:v>476.86642379606502</c:v>
                </c:pt>
                <c:pt idx="1323">
                  <c:v>476.86642379606502</c:v>
                </c:pt>
                <c:pt idx="1324">
                  <c:v>477.28842948084031</c:v>
                </c:pt>
                <c:pt idx="1325">
                  <c:v>477.71043516561559</c:v>
                </c:pt>
                <c:pt idx="1326">
                  <c:v>477.71043516561559</c:v>
                </c:pt>
                <c:pt idx="1327">
                  <c:v>477.71043516561559</c:v>
                </c:pt>
                <c:pt idx="1328">
                  <c:v>477.71043516561559</c:v>
                </c:pt>
                <c:pt idx="1329">
                  <c:v>477.71043516561559</c:v>
                </c:pt>
                <c:pt idx="1330">
                  <c:v>478.13244085039088</c:v>
                </c:pt>
                <c:pt idx="1331">
                  <c:v>478.13244085039088</c:v>
                </c:pt>
                <c:pt idx="1332">
                  <c:v>478.13244085039088</c:v>
                </c:pt>
                <c:pt idx="1333">
                  <c:v>478.13244085039088</c:v>
                </c:pt>
                <c:pt idx="1334">
                  <c:v>478.13244085039088</c:v>
                </c:pt>
                <c:pt idx="1335">
                  <c:v>478.97645221994145</c:v>
                </c:pt>
                <c:pt idx="1336">
                  <c:v>478.97645221994145</c:v>
                </c:pt>
                <c:pt idx="1337">
                  <c:v>479.39845790471674</c:v>
                </c:pt>
                <c:pt idx="1338">
                  <c:v>479.39845790471674</c:v>
                </c:pt>
                <c:pt idx="1339">
                  <c:v>479.39845790471674</c:v>
                </c:pt>
                <c:pt idx="1340">
                  <c:v>479.39845790471674</c:v>
                </c:pt>
                <c:pt idx="1341">
                  <c:v>479.82046358949202</c:v>
                </c:pt>
                <c:pt idx="1342">
                  <c:v>479.82046358949202</c:v>
                </c:pt>
                <c:pt idx="1343">
                  <c:v>479.82046358949202</c:v>
                </c:pt>
                <c:pt idx="1344">
                  <c:v>479.82046358949202</c:v>
                </c:pt>
                <c:pt idx="1345">
                  <c:v>479.82046358949202</c:v>
                </c:pt>
                <c:pt idx="1346">
                  <c:v>480.24246927426725</c:v>
                </c:pt>
                <c:pt idx="1347">
                  <c:v>480.24246927426725</c:v>
                </c:pt>
                <c:pt idx="1348">
                  <c:v>480.24246927426725</c:v>
                </c:pt>
                <c:pt idx="1349">
                  <c:v>480.24246927426725</c:v>
                </c:pt>
                <c:pt idx="1350">
                  <c:v>480.24246927426725</c:v>
                </c:pt>
                <c:pt idx="1351">
                  <c:v>480.24246927426725</c:v>
                </c:pt>
                <c:pt idx="1352">
                  <c:v>480.24246927426725</c:v>
                </c:pt>
                <c:pt idx="1353">
                  <c:v>480.66447495904254</c:v>
                </c:pt>
                <c:pt idx="1354">
                  <c:v>480.66447495904254</c:v>
                </c:pt>
                <c:pt idx="1355">
                  <c:v>480.66447495904254</c:v>
                </c:pt>
                <c:pt idx="1356">
                  <c:v>481.08648064381782</c:v>
                </c:pt>
                <c:pt idx="1357">
                  <c:v>481.08648064381782</c:v>
                </c:pt>
                <c:pt idx="1358">
                  <c:v>481.08648064381782</c:v>
                </c:pt>
                <c:pt idx="1359">
                  <c:v>481.50848632859311</c:v>
                </c:pt>
                <c:pt idx="1360">
                  <c:v>481.50848632859311</c:v>
                </c:pt>
                <c:pt idx="1361">
                  <c:v>481.50848632859311</c:v>
                </c:pt>
                <c:pt idx="1362">
                  <c:v>481.50848632859311</c:v>
                </c:pt>
                <c:pt idx="1363">
                  <c:v>481.50848632859311</c:v>
                </c:pt>
                <c:pt idx="1364">
                  <c:v>481.93049201336839</c:v>
                </c:pt>
                <c:pt idx="1365">
                  <c:v>481.93049201336839</c:v>
                </c:pt>
                <c:pt idx="1366">
                  <c:v>481.93049201336839</c:v>
                </c:pt>
                <c:pt idx="1367">
                  <c:v>481.93049201336839</c:v>
                </c:pt>
                <c:pt idx="1368">
                  <c:v>481.93049201336839</c:v>
                </c:pt>
                <c:pt idx="1369">
                  <c:v>481.50848632859311</c:v>
                </c:pt>
                <c:pt idx="1370">
                  <c:v>481.50848632859311</c:v>
                </c:pt>
                <c:pt idx="1371">
                  <c:v>482.77450338291897</c:v>
                </c:pt>
                <c:pt idx="1372">
                  <c:v>482.77450338291897</c:v>
                </c:pt>
                <c:pt idx="1373">
                  <c:v>482.77450338291897</c:v>
                </c:pt>
                <c:pt idx="1374">
                  <c:v>483.19650906769425</c:v>
                </c:pt>
                <c:pt idx="1375">
                  <c:v>483.19650906769425</c:v>
                </c:pt>
                <c:pt idx="1376">
                  <c:v>482.77450338291897</c:v>
                </c:pt>
                <c:pt idx="1377">
                  <c:v>482.77450338291897</c:v>
                </c:pt>
                <c:pt idx="1378">
                  <c:v>483.19650906769425</c:v>
                </c:pt>
                <c:pt idx="1379">
                  <c:v>483.19650906769425</c:v>
                </c:pt>
                <c:pt idx="1380">
                  <c:v>482.77450338291897</c:v>
                </c:pt>
                <c:pt idx="1381">
                  <c:v>482.77450338291897</c:v>
                </c:pt>
                <c:pt idx="1382">
                  <c:v>483.19650906769425</c:v>
                </c:pt>
                <c:pt idx="1383">
                  <c:v>483.19650906769425</c:v>
                </c:pt>
                <c:pt idx="1384">
                  <c:v>484.04052043724477</c:v>
                </c:pt>
                <c:pt idx="1385">
                  <c:v>484.04052043724477</c:v>
                </c:pt>
                <c:pt idx="1386">
                  <c:v>484.04052043724477</c:v>
                </c:pt>
                <c:pt idx="1387">
                  <c:v>484.04052043724477</c:v>
                </c:pt>
                <c:pt idx="1388">
                  <c:v>484.04052043724477</c:v>
                </c:pt>
                <c:pt idx="1389">
                  <c:v>484.04052043724477</c:v>
                </c:pt>
                <c:pt idx="1390">
                  <c:v>484.04052043724477</c:v>
                </c:pt>
                <c:pt idx="1391">
                  <c:v>484.04052043724477</c:v>
                </c:pt>
                <c:pt idx="1392">
                  <c:v>484.46252612202005</c:v>
                </c:pt>
                <c:pt idx="1393">
                  <c:v>484.46252612202005</c:v>
                </c:pt>
                <c:pt idx="1394">
                  <c:v>484.88453180679534</c:v>
                </c:pt>
                <c:pt idx="1395">
                  <c:v>484.88453180679534</c:v>
                </c:pt>
                <c:pt idx="1396">
                  <c:v>484.46252612202005</c:v>
                </c:pt>
                <c:pt idx="1397">
                  <c:v>484.46252612202005</c:v>
                </c:pt>
                <c:pt idx="1398">
                  <c:v>484.88453180679534</c:v>
                </c:pt>
                <c:pt idx="1399">
                  <c:v>484.88453180679534</c:v>
                </c:pt>
                <c:pt idx="1400">
                  <c:v>485.30653749157062</c:v>
                </c:pt>
                <c:pt idx="1401">
                  <c:v>485.30653749157062</c:v>
                </c:pt>
                <c:pt idx="1402">
                  <c:v>485.30653749157062</c:v>
                </c:pt>
                <c:pt idx="1403">
                  <c:v>485.72854317634591</c:v>
                </c:pt>
                <c:pt idx="1404">
                  <c:v>485.72854317634591</c:v>
                </c:pt>
                <c:pt idx="1405">
                  <c:v>485.30653749157062</c:v>
                </c:pt>
                <c:pt idx="1406">
                  <c:v>485.30653749157062</c:v>
                </c:pt>
                <c:pt idx="1407">
                  <c:v>486.15054886112119</c:v>
                </c:pt>
                <c:pt idx="1408">
                  <c:v>486.15054886112119</c:v>
                </c:pt>
                <c:pt idx="1409">
                  <c:v>486.15054886112119</c:v>
                </c:pt>
                <c:pt idx="1410">
                  <c:v>486.15054886112119</c:v>
                </c:pt>
                <c:pt idx="1411">
                  <c:v>486.15054886112119</c:v>
                </c:pt>
                <c:pt idx="1412">
                  <c:v>486.15054886112119</c:v>
                </c:pt>
                <c:pt idx="1413">
                  <c:v>486.57255454589648</c:v>
                </c:pt>
                <c:pt idx="1414">
                  <c:v>486.57255454589648</c:v>
                </c:pt>
                <c:pt idx="1415">
                  <c:v>486.57255454589648</c:v>
                </c:pt>
                <c:pt idx="1416">
                  <c:v>486.15054886112119</c:v>
                </c:pt>
                <c:pt idx="1417">
                  <c:v>486.15054886112119</c:v>
                </c:pt>
                <c:pt idx="1418">
                  <c:v>486.15054886112119</c:v>
                </c:pt>
                <c:pt idx="1419">
                  <c:v>486.15054886112119</c:v>
                </c:pt>
                <c:pt idx="1420">
                  <c:v>486.15054886112119</c:v>
                </c:pt>
                <c:pt idx="1421">
                  <c:v>486.57255454589648</c:v>
                </c:pt>
                <c:pt idx="1422">
                  <c:v>486.57255454589648</c:v>
                </c:pt>
                <c:pt idx="1423">
                  <c:v>487.41656591544699</c:v>
                </c:pt>
                <c:pt idx="1424">
                  <c:v>487.41656591544699</c:v>
                </c:pt>
                <c:pt idx="1425">
                  <c:v>486.99456023067171</c:v>
                </c:pt>
                <c:pt idx="1426">
                  <c:v>486.99456023067171</c:v>
                </c:pt>
                <c:pt idx="1427">
                  <c:v>486.99456023067171</c:v>
                </c:pt>
                <c:pt idx="1428">
                  <c:v>486.99456023067171</c:v>
                </c:pt>
                <c:pt idx="1429">
                  <c:v>486.99456023067171</c:v>
                </c:pt>
                <c:pt idx="1430">
                  <c:v>486.99456023067171</c:v>
                </c:pt>
                <c:pt idx="1431">
                  <c:v>486.99456023067171</c:v>
                </c:pt>
                <c:pt idx="1432">
                  <c:v>487.83857160022228</c:v>
                </c:pt>
                <c:pt idx="1433">
                  <c:v>487.83857160022228</c:v>
                </c:pt>
                <c:pt idx="1434">
                  <c:v>487.83857160022228</c:v>
                </c:pt>
                <c:pt idx="1435">
                  <c:v>487.83857160022228</c:v>
                </c:pt>
                <c:pt idx="1436">
                  <c:v>488.26057728499757</c:v>
                </c:pt>
                <c:pt idx="1437">
                  <c:v>488.26057728499757</c:v>
                </c:pt>
                <c:pt idx="1438">
                  <c:v>488.26057728499757</c:v>
                </c:pt>
                <c:pt idx="1439">
                  <c:v>488.26057728499757</c:v>
                </c:pt>
                <c:pt idx="1440">
                  <c:v>489.10458865454814</c:v>
                </c:pt>
                <c:pt idx="1441">
                  <c:v>489.10458865454814</c:v>
                </c:pt>
                <c:pt idx="1442">
                  <c:v>489.10458865454814</c:v>
                </c:pt>
                <c:pt idx="1443">
                  <c:v>489.10458865454814</c:v>
                </c:pt>
                <c:pt idx="1444">
                  <c:v>489.10458865454814</c:v>
                </c:pt>
                <c:pt idx="1445">
                  <c:v>489.10458865454814</c:v>
                </c:pt>
                <c:pt idx="1446">
                  <c:v>489.10458865454814</c:v>
                </c:pt>
                <c:pt idx="1447">
                  <c:v>489.10458865454814</c:v>
                </c:pt>
                <c:pt idx="1448">
                  <c:v>489.52659433932342</c:v>
                </c:pt>
                <c:pt idx="1449">
                  <c:v>489.52659433932342</c:v>
                </c:pt>
                <c:pt idx="1450">
                  <c:v>489.10458865454814</c:v>
                </c:pt>
                <c:pt idx="1451">
                  <c:v>489.10458865454814</c:v>
                </c:pt>
                <c:pt idx="1452">
                  <c:v>489.52659433932342</c:v>
                </c:pt>
                <c:pt idx="1453">
                  <c:v>489.52659433932342</c:v>
                </c:pt>
                <c:pt idx="1454">
                  <c:v>489.52659433932342</c:v>
                </c:pt>
                <c:pt idx="1455">
                  <c:v>489.52659433932342</c:v>
                </c:pt>
                <c:pt idx="1456">
                  <c:v>489.52659433932342</c:v>
                </c:pt>
                <c:pt idx="1457">
                  <c:v>489.94860002409871</c:v>
                </c:pt>
                <c:pt idx="1458">
                  <c:v>489.94860002409871</c:v>
                </c:pt>
                <c:pt idx="1459">
                  <c:v>489.94860002409871</c:v>
                </c:pt>
                <c:pt idx="1460">
                  <c:v>489.94860002409871</c:v>
                </c:pt>
                <c:pt idx="1461">
                  <c:v>489.94860002409871</c:v>
                </c:pt>
                <c:pt idx="1462">
                  <c:v>490.37060570887394</c:v>
                </c:pt>
                <c:pt idx="1463">
                  <c:v>490.37060570887394</c:v>
                </c:pt>
                <c:pt idx="1464">
                  <c:v>490.79261139364922</c:v>
                </c:pt>
                <c:pt idx="1465">
                  <c:v>490.79261139364922</c:v>
                </c:pt>
                <c:pt idx="1466">
                  <c:v>490.79261139364922</c:v>
                </c:pt>
                <c:pt idx="1467">
                  <c:v>490.79261139364922</c:v>
                </c:pt>
                <c:pt idx="1468">
                  <c:v>491.21461707842451</c:v>
                </c:pt>
                <c:pt idx="1469">
                  <c:v>491.21461707842451</c:v>
                </c:pt>
                <c:pt idx="1470">
                  <c:v>491.21461707842451</c:v>
                </c:pt>
                <c:pt idx="1471">
                  <c:v>490.79261139364922</c:v>
                </c:pt>
                <c:pt idx="1472">
                  <c:v>490.79261139364922</c:v>
                </c:pt>
                <c:pt idx="1473">
                  <c:v>491.21461707842451</c:v>
                </c:pt>
                <c:pt idx="1474">
                  <c:v>491.21461707842451</c:v>
                </c:pt>
                <c:pt idx="1475">
                  <c:v>491.21461707842451</c:v>
                </c:pt>
                <c:pt idx="1476">
                  <c:v>490.37060570887394</c:v>
                </c:pt>
                <c:pt idx="1477">
                  <c:v>490.37060570887394</c:v>
                </c:pt>
                <c:pt idx="1478">
                  <c:v>492.05862844797508</c:v>
                </c:pt>
                <c:pt idx="1479">
                  <c:v>492.05862844797508</c:v>
                </c:pt>
                <c:pt idx="1480">
                  <c:v>491.6366227631998</c:v>
                </c:pt>
                <c:pt idx="1481">
                  <c:v>491.6366227631998</c:v>
                </c:pt>
                <c:pt idx="1482">
                  <c:v>492.48063413275037</c:v>
                </c:pt>
                <c:pt idx="1483">
                  <c:v>492.48063413275037</c:v>
                </c:pt>
                <c:pt idx="1484">
                  <c:v>492.48063413275037</c:v>
                </c:pt>
                <c:pt idx="1485">
                  <c:v>492.48063413275037</c:v>
                </c:pt>
                <c:pt idx="1486">
                  <c:v>492.48063413275037</c:v>
                </c:pt>
                <c:pt idx="1487">
                  <c:v>491.6366227631998</c:v>
                </c:pt>
                <c:pt idx="1488">
                  <c:v>491.6366227631998</c:v>
                </c:pt>
                <c:pt idx="1489">
                  <c:v>491.6366227631998</c:v>
                </c:pt>
                <c:pt idx="1490">
                  <c:v>492.05862844797508</c:v>
                </c:pt>
                <c:pt idx="1491">
                  <c:v>492.05862844797508</c:v>
                </c:pt>
                <c:pt idx="1492">
                  <c:v>492.90263981752565</c:v>
                </c:pt>
                <c:pt idx="1493">
                  <c:v>492.90263981752565</c:v>
                </c:pt>
                <c:pt idx="1494">
                  <c:v>492.90263981752565</c:v>
                </c:pt>
                <c:pt idx="1495">
                  <c:v>492.90263981752565</c:v>
                </c:pt>
                <c:pt idx="1496">
                  <c:v>492.90263981752565</c:v>
                </c:pt>
                <c:pt idx="1497">
                  <c:v>492.90263981752565</c:v>
                </c:pt>
                <c:pt idx="1498">
                  <c:v>492.48063413275037</c:v>
                </c:pt>
                <c:pt idx="1499">
                  <c:v>492.48063413275037</c:v>
                </c:pt>
                <c:pt idx="1500">
                  <c:v>493.32464550230094</c:v>
                </c:pt>
                <c:pt idx="1501">
                  <c:v>493.32464550230094</c:v>
                </c:pt>
                <c:pt idx="1502">
                  <c:v>493.32464550230094</c:v>
                </c:pt>
                <c:pt idx="1503">
                  <c:v>493.32464550230094</c:v>
                </c:pt>
                <c:pt idx="1504">
                  <c:v>493.32464550230094</c:v>
                </c:pt>
                <c:pt idx="1505">
                  <c:v>493.74665118707622</c:v>
                </c:pt>
                <c:pt idx="1506">
                  <c:v>493.74665118707622</c:v>
                </c:pt>
                <c:pt idx="1507">
                  <c:v>493.32464550230094</c:v>
                </c:pt>
                <c:pt idx="1508">
                  <c:v>493.32464550230094</c:v>
                </c:pt>
                <c:pt idx="1509">
                  <c:v>494.16865687185145</c:v>
                </c:pt>
                <c:pt idx="1510">
                  <c:v>494.16865687185145</c:v>
                </c:pt>
                <c:pt idx="1511">
                  <c:v>494.59066255662674</c:v>
                </c:pt>
                <c:pt idx="1512">
                  <c:v>494.59066255662674</c:v>
                </c:pt>
                <c:pt idx="1513">
                  <c:v>493.74665118707622</c:v>
                </c:pt>
                <c:pt idx="1514">
                  <c:v>493.74665118707622</c:v>
                </c:pt>
                <c:pt idx="1515">
                  <c:v>493.74665118707622</c:v>
                </c:pt>
                <c:pt idx="1516">
                  <c:v>493.74665118707622</c:v>
                </c:pt>
                <c:pt idx="1517">
                  <c:v>494.16865687185145</c:v>
                </c:pt>
                <c:pt idx="1518">
                  <c:v>494.16865687185145</c:v>
                </c:pt>
                <c:pt idx="1519">
                  <c:v>494.16865687185145</c:v>
                </c:pt>
                <c:pt idx="1520">
                  <c:v>494.59066255662674</c:v>
                </c:pt>
                <c:pt idx="1521">
                  <c:v>494.59066255662674</c:v>
                </c:pt>
                <c:pt idx="1522">
                  <c:v>494.59066255662674</c:v>
                </c:pt>
                <c:pt idx="1523">
                  <c:v>494.59066255662674</c:v>
                </c:pt>
                <c:pt idx="1524">
                  <c:v>494.59066255662674</c:v>
                </c:pt>
                <c:pt idx="1525">
                  <c:v>495.01266824140203</c:v>
                </c:pt>
                <c:pt idx="1526">
                  <c:v>495.01266824140203</c:v>
                </c:pt>
                <c:pt idx="1527">
                  <c:v>495.43467392617731</c:v>
                </c:pt>
                <c:pt idx="1528">
                  <c:v>495.43467392617731</c:v>
                </c:pt>
                <c:pt idx="1529">
                  <c:v>495.43467392617731</c:v>
                </c:pt>
                <c:pt idx="1530">
                  <c:v>494.59066255662674</c:v>
                </c:pt>
                <c:pt idx="1531">
                  <c:v>494.59066255662674</c:v>
                </c:pt>
                <c:pt idx="1532">
                  <c:v>495.43467392617731</c:v>
                </c:pt>
                <c:pt idx="1533">
                  <c:v>495.43467392617731</c:v>
                </c:pt>
                <c:pt idx="1534">
                  <c:v>495.43467392617731</c:v>
                </c:pt>
                <c:pt idx="1535">
                  <c:v>495.43467392617731</c:v>
                </c:pt>
                <c:pt idx="1536">
                  <c:v>495.43467392617731</c:v>
                </c:pt>
                <c:pt idx="1537">
                  <c:v>495.43467392617731</c:v>
                </c:pt>
                <c:pt idx="1538">
                  <c:v>495.8566796109526</c:v>
                </c:pt>
                <c:pt idx="1539">
                  <c:v>495.8566796109526</c:v>
                </c:pt>
                <c:pt idx="1540">
                  <c:v>495.43467392617731</c:v>
                </c:pt>
                <c:pt idx="1541">
                  <c:v>495.43467392617731</c:v>
                </c:pt>
                <c:pt idx="1542">
                  <c:v>496.27868529572788</c:v>
                </c:pt>
                <c:pt idx="1543">
                  <c:v>496.27868529572788</c:v>
                </c:pt>
                <c:pt idx="1544">
                  <c:v>496.70069098050317</c:v>
                </c:pt>
                <c:pt idx="1545">
                  <c:v>496.70069098050317</c:v>
                </c:pt>
                <c:pt idx="1546">
                  <c:v>496.70069098050317</c:v>
                </c:pt>
                <c:pt idx="1547">
                  <c:v>495.8566796109526</c:v>
                </c:pt>
                <c:pt idx="1548">
                  <c:v>497.12269666527845</c:v>
                </c:pt>
                <c:pt idx="1549">
                  <c:v>497.12269666527845</c:v>
                </c:pt>
                <c:pt idx="1550">
                  <c:v>497.12269666527845</c:v>
                </c:pt>
                <c:pt idx="1551">
                  <c:v>497.12269666527845</c:v>
                </c:pt>
                <c:pt idx="1552">
                  <c:v>497.12269666527845</c:v>
                </c:pt>
                <c:pt idx="1553">
                  <c:v>496.70069098050317</c:v>
                </c:pt>
                <c:pt idx="1554">
                  <c:v>496.70069098050317</c:v>
                </c:pt>
                <c:pt idx="1555">
                  <c:v>496.70069098050317</c:v>
                </c:pt>
                <c:pt idx="1556">
                  <c:v>496.70069098050317</c:v>
                </c:pt>
                <c:pt idx="1557">
                  <c:v>496.70069098050317</c:v>
                </c:pt>
                <c:pt idx="1558">
                  <c:v>497.54470235005368</c:v>
                </c:pt>
                <c:pt idx="1559">
                  <c:v>497.54470235005368</c:v>
                </c:pt>
                <c:pt idx="1560">
                  <c:v>497.54470235005368</c:v>
                </c:pt>
                <c:pt idx="1561">
                  <c:v>497.54470235005368</c:v>
                </c:pt>
                <c:pt idx="1562">
                  <c:v>497.54470235005368</c:v>
                </c:pt>
                <c:pt idx="1563">
                  <c:v>496.70069098050317</c:v>
                </c:pt>
                <c:pt idx="1564">
                  <c:v>497.54470235005368</c:v>
                </c:pt>
                <c:pt idx="1565">
                  <c:v>497.54470235005368</c:v>
                </c:pt>
                <c:pt idx="1566">
                  <c:v>497.54470235005368</c:v>
                </c:pt>
                <c:pt idx="1567">
                  <c:v>497.96670803482897</c:v>
                </c:pt>
                <c:pt idx="1568">
                  <c:v>497.96670803482897</c:v>
                </c:pt>
                <c:pt idx="1569">
                  <c:v>497.54470235005368</c:v>
                </c:pt>
                <c:pt idx="1570">
                  <c:v>497.54470235005368</c:v>
                </c:pt>
                <c:pt idx="1571">
                  <c:v>497.54470235005368</c:v>
                </c:pt>
                <c:pt idx="1572">
                  <c:v>497.96670803482897</c:v>
                </c:pt>
                <c:pt idx="1573">
                  <c:v>497.96670803482897</c:v>
                </c:pt>
                <c:pt idx="1574">
                  <c:v>497.96670803482897</c:v>
                </c:pt>
                <c:pt idx="1575">
                  <c:v>498.38871371960425</c:v>
                </c:pt>
                <c:pt idx="1576">
                  <c:v>498.38871371960425</c:v>
                </c:pt>
                <c:pt idx="1577">
                  <c:v>497.96670803482897</c:v>
                </c:pt>
                <c:pt idx="1578">
                  <c:v>497.96670803482897</c:v>
                </c:pt>
                <c:pt idx="1579">
                  <c:v>497.96670803482897</c:v>
                </c:pt>
                <c:pt idx="1580">
                  <c:v>498.38871371960425</c:v>
                </c:pt>
                <c:pt idx="1581">
                  <c:v>498.38871371960425</c:v>
                </c:pt>
                <c:pt idx="1582">
                  <c:v>498.81071940437954</c:v>
                </c:pt>
                <c:pt idx="1583">
                  <c:v>498.81071940437954</c:v>
                </c:pt>
                <c:pt idx="1584">
                  <c:v>498.81071940437954</c:v>
                </c:pt>
                <c:pt idx="1585">
                  <c:v>498.81071940437954</c:v>
                </c:pt>
                <c:pt idx="1586">
                  <c:v>498.81071940437954</c:v>
                </c:pt>
                <c:pt idx="1587">
                  <c:v>498.81071940437954</c:v>
                </c:pt>
                <c:pt idx="1588">
                  <c:v>498.81071940437954</c:v>
                </c:pt>
                <c:pt idx="1589">
                  <c:v>499.23272508915483</c:v>
                </c:pt>
                <c:pt idx="1590">
                  <c:v>499.23272508915483</c:v>
                </c:pt>
                <c:pt idx="1591">
                  <c:v>499.23272508915483</c:v>
                </c:pt>
                <c:pt idx="1592">
                  <c:v>498.81071940437954</c:v>
                </c:pt>
                <c:pt idx="1593">
                  <c:v>498.81071940437954</c:v>
                </c:pt>
                <c:pt idx="1594">
                  <c:v>499.23272508915483</c:v>
                </c:pt>
                <c:pt idx="1595">
                  <c:v>499.23272508915483</c:v>
                </c:pt>
                <c:pt idx="1596">
                  <c:v>499.23272508915483</c:v>
                </c:pt>
                <c:pt idx="1597">
                  <c:v>499.23272508915483</c:v>
                </c:pt>
                <c:pt idx="1598">
                  <c:v>499.23272508915483</c:v>
                </c:pt>
                <c:pt idx="1599">
                  <c:v>499.65473077393011</c:v>
                </c:pt>
                <c:pt idx="1600">
                  <c:v>499.65473077393011</c:v>
                </c:pt>
                <c:pt idx="1601">
                  <c:v>499.65473077393011</c:v>
                </c:pt>
                <c:pt idx="1602">
                  <c:v>499.65473077393011</c:v>
                </c:pt>
                <c:pt idx="1603">
                  <c:v>499.65473077393011</c:v>
                </c:pt>
                <c:pt idx="1604">
                  <c:v>499.65473077393011</c:v>
                </c:pt>
                <c:pt idx="1605">
                  <c:v>499.65473077393011</c:v>
                </c:pt>
                <c:pt idx="1606">
                  <c:v>500.0767364587054</c:v>
                </c:pt>
                <c:pt idx="1607">
                  <c:v>500.0767364587054</c:v>
                </c:pt>
                <c:pt idx="1608">
                  <c:v>500.0767364587054</c:v>
                </c:pt>
                <c:pt idx="1609">
                  <c:v>499.65473077393011</c:v>
                </c:pt>
                <c:pt idx="1610">
                  <c:v>499.65473077393011</c:v>
                </c:pt>
                <c:pt idx="1611">
                  <c:v>500.49874214348068</c:v>
                </c:pt>
                <c:pt idx="1612">
                  <c:v>500.49874214348068</c:v>
                </c:pt>
                <c:pt idx="1613">
                  <c:v>499.65473077393011</c:v>
                </c:pt>
                <c:pt idx="1614">
                  <c:v>499.65473077393011</c:v>
                </c:pt>
                <c:pt idx="1615">
                  <c:v>500.92074782825591</c:v>
                </c:pt>
                <c:pt idx="1616">
                  <c:v>500.92074782825591</c:v>
                </c:pt>
                <c:pt idx="1617">
                  <c:v>500.92074782825591</c:v>
                </c:pt>
                <c:pt idx="1618">
                  <c:v>500.92074782825591</c:v>
                </c:pt>
                <c:pt idx="1619">
                  <c:v>500.92074782825591</c:v>
                </c:pt>
                <c:pt idx="1620">
                  <c:v>500.49874214348068</c:v>
                </c:pt>
                <c:pt idx="1621">
                  <c:v>500.49874214348068</c:v>
                </c:pt>
                <c:pt idx="1622">
                  <c:v>500.49874214348068</c:v>
                </c:pt>
                <c:pt idx="1623">
                  <c:v>500.49874214348068</c:v>
                </c:pt>
                <c:pt idx="1624">
                  <c:v>500.49874214348068</c:v>
                </c:pt>
                <c:pt idx="1625">
                  <c:v>501.3427535130312</c:v>
                </c:pt>
                <c:pt idx="1626">
                  <c:v>500.92074782825591</c:v>
                </c:pt>
                <c:pt idx="1627">
                  <c:v>500.92074782825591</c:v>
                </c:pt>
                <c:pt idx="1628">
                  <c:v>500.92074782825591</c:v>
                </c:pt>
                <c:pt idx="1629">
                  <c:v>500.92074782825591</c:v>
                </c:pt>
                <c:pt idx="1630">
                  <c:v>500.92074782825591</c:v>
                </c:pt>
                <c:pt idx="1631">
                  <c:v>501.76475919780648</c:v>
                </c:pt>
                <c:pt idx="1632">
                  <c:v>501.76475919780648</c:v>
                </c:pt>
                <c:pt idx="1633">
                  <c:v>501.76475919780648</c:v>
                </c:pt>
                <c:pt idx="1634">
                  <c:v>501.76475919780648</c:v>
                </c:pt>
                <c:pt idx="1635">
                  <c:v>501.76475919780648</c:v>
                </c:pt>
                <c:pt idx="1636">
                  <c:v>501.76475919780648</c:v>
                </c:pt>
                <c:pt idx="1637">
                  <c:v>501.76475919780648</c:v>
                </c:pt>
                <c:pt idx="1638">
                  <c:v>502.18676488258177</c:v>
                </c:pt>
                <c:pt idx="1639">
                  <c:v>502.18676488258177</c:v>
                </c:pt>
                <c:pt idx="1640">
                  <c:v>502.18676488258177</c:v>
                </c:pt>
                <c:pt idx="1641">
                  <c:v>501.76475919780648</c:v>
                </c:pt>
                <c:pt idx="1642">
                  <c:v>501.76475919780648</c:v>
                </c:pt>
                <c:pt idx="1643">
                  <c:v>502.18676488258177</c:v>
                </c:pt>
                <c:pt idx="1644">
                  <c:v>502.18676488258177</c:v>
                </c:pt>
                <c:pt idx="1645">
                  <c:v>502.18676488258177</c:v>
                </c:pt>
                <c:pt idx="1646">
                  <c:v>502.60877056735706</c:v>
                </c:pt>
                <c:pt idx="1647">
                  <c:v>502.60877056735706</c:v>
                </c:pt>
                <c:pt idx="1648">
                  <c:v>502.60877056735706</c:v>
                </c:pt>
                <c:pt idx="1649">
                  <c:v>502.60877056735706</c:v>
                </c:pt>
                <c:pt idx="1650">
                  <c:v>502.60877056735706</c:v>
                </c:pt>
                <c:pt idx="1651">
                  <c:v>502.18676488258177</c:v>
                </c:pt>
                <c:pt idx="1652">
                  <c:v>502.18676488258177</c:v>
                </c:pt>
                <c:pt idx="1653">
                  <c:v>502.60877056735706</c:v>
                </c:pt>
                <c:pt idx="1654">
                  <c:v>502.60877056735706</c:v>
                </c:pt>
                <c:pt idx="1655">
                  <c:v>503.03077625213234</c:v>
                </c:pt>
                <c:pt idx="1656">
                  <c:v>503.03077625213234</c:v>
                </c:pt>
                <c:pt idx="1657">
                  <c:v>503.03077625213234</c:v>
                </c:pt>
                <c:pt idx="1658">
                  <c:v>503.45278193690763</c:v>
                </c:pt>
                <c:pt idx="1659">
                  <c:v>503.45278193690763</c:v>
                </c:pt>
                <c:pt idx="1660">
                  <c:v>503.45278193690763</c:v>
                </c:pt>
                <c:pt idx="1661">
                  <c:v>503.45278193690763</c:v>
                </c:pt>
                <c:pt idx="1662">
                  <c:v>503.03077625213234</c:v>
                </c:pt>
                <c:pt idx="1663">
                  <c:v>503.03077625213234</c:v>
                </c:pt>
                <c:pt idx="1664">
                  <c:v>503.03077625213234</c:v>
                </c:pt>
                <c:pt idx="1665">
                  <c:v>503.45278193690763</c:v>
                </c:pt>
                <c:pt idx="1666">
                  <c:v>503.03077625213234</c:v>
                </c:pt>
                <c:pt idx="1667">
                  <c:v>503.03077625213234</c:v>
                </c:pt>
                <c:pt idx="1668">
                  <c:v>503.03077625213234</c:v>
                </c:pt>
                <c:pt idx="1669">
                  <c:v>503.45278193690763</c:v>
                </c:pt>
                <c:pt idx="1670">
                  <c:v>503.45278193690763</c:v>
                </c:pt>
                <c:pt idx="1671">
                  <c:v>503.87478762168291</c:v>
                </c:pt>
                <c:pt idx="1672">
                  <c:v>503.87478762168291</c:v>
                </c:pt>
                <c:pt idx="1673">
                  <c:v>503.87478762168291</c:v>
                </c:pt>
                <c:pt idx="1674">
                  <c:v>503.87478762168291</c:v>
                </c:pt>
                <c:pt idx="1675">
                  <c:v>503.87478762168291</c:v>
                </c:pt>
                <c:pt idx="1676">
                  <c:v>503.87478762168291</c:v>
                </c:pt>
                <c:pt idx="1677">
                  <c:v>503.87478762168291</c:v>
                </c:pt>
                <c:pt idx="1678">
                  <c:v>504.29679330645814</c:v>
                </c:pt>
                <c:pt idx="1679">
                  <c:v>504.29679330645814</c:v>
                </c:pt>
                <c:pt idx="1680">
                  <c:v>504.29679330645814</c:v>
                </c:pt>
                <c:pt idx="1681">
                  <c:v>503.45278193690763</c:v>
                </c:pt>
                <c:pt idx="1682">
                  <c:v>503.45278193690763</c:v>
                </c:pt>
                <c:pt idx="1683">
                  <c:v>504.29679330645814</c:v>
                </c:pt>
                <c:pt idx="1684">
                  <c:v>504.29679330645814</c:v>
                </c:pt>
                <c:pt idx="1685">
                  <c:v>504.71879899123343</c:v>
                </c:pt>
                <c:pt idx="1686">
                  <c:v>504.71879899123343</c:v>
                </c:pt>
                <c:pt idx="1687">
                  <c:v>503.87478762168291</c:v>
                </c:pt>
                <c:pt idx="1688">
                  <c:v>503.87478762168291</c:v>
                </c:pt>
                <c:pt idx="1689">
                  <c:v>503.87478762168291</c:v>
                </c:pt>
                <c:pt idx="1690">
                  <c:v>504.71879899123343</c:v>
                </c:pt>
                <c:pt idx="1691">
                  <c:v>504.71879899123343</c:v>
                </c:pt>
                <c:pt idx="1692">
                  <c:v>504.29679330645814</c:v>
                </c:pt>
                <c:pt idx="1693">
                  <c:v>504.29679330645814</c:v>
                </c:pt>
                <c:pt idx="1694">
                  <c:v>504.29679330645814</c:v>
                </c:pt>
                <c:pt idx="1695">
                  <c:v>504.29679330645814</c:v>
                </c:pt>
                <c:pt idx="1696">
                  <c:v>504.29679330645814</c:v>
                </c:pt>
                <c:pt idx="1697">
                  <c:v>504.71879899123343</c:v>
                </c:pt>
                <c:pt idx="1698">
                  <c:v>504.29679330645814</c:v>
                </c:pt>
                <c:pt idx="1699">
                  <c:v>504.29679330645814</c:v>
                </c:pt>
                <c:pt idx="1700">
                  <c:v>504.29679330645814</c:v>
                </c:pt>
                <c:pt idx="1701">
                  <c:v>504.71879899123343</c:v>
                </c:pt>
                <c:pt idx="1702">
                  <c:v>504.71879899123343</c:v>
                </c:pt>
                <c:pt idx="1703">
                  <c:v>505.562810360784</c:v>
                </c:pt>
                <c:pt idx="1704">
                  <c:v>505.562810360784</c:v>
                </c:pt>
                <c:pt idx="1705">
                  <c:v>505.562810360784</c:v>
                </c:pt>
                <c:pt idx="1706">
                  <c:v>505.14080467600871</c:v>
                </c:pt>
                <c:pt idx="1707">
                  <c:v>505.14080467600871</c:v>
                </c:pt>
                <c:pt idx="1708">
                  <c:v>505.14080467600871</c:v>
                </c:pt>
                <c:pt idx="1709">
                  <c:v>504.71879899123343</c:v>
                </c:pt>
                <c:pt idx="1710">
                  <c:v>504.71879899123343</c:v>
                </c:pt>
                <c:pt idx="1711">
                  <c:v>504.71879899123343</c:v>
                </c:pt>
                <c:pt idx="1712">
                  <c:v>504.71879899123343</c:v>
                </c:pt>
                <c:pt idx="1713">
                  <c:v>505.14080467600871</c:v>
                </c:pt>
                <c:pt idx="1714">
                  <c:v>505.14080467600871</c:v>
                </c:pt>
                <c:pt idx="1715">
                  <c:v>505.562810360784</c:v>
                </c:pt>
                <c:pt idx="1716">
                  <c:v>505.562810360784</c:v>
                </c:pt>
                <c:pt idx="1717">
                  <c:v>505.562810360784</c:v>
                </c:pt>
                <c:pt idx="1718">
                  <c:v>505.562810360784</c:v>
                </c:pt>
                <c:pt idx="1719">
                  <c:v>505.562810360784</c:v>
                </c:pt>
                <c:pt idx="1720">
                  <c:v>505.98481604555928</c:v>
                </c:pt>
                <c:pt idx="1721">
                  <c:v>505.98481604555928</c:v>
                </c:pt>
                <c:pt idx="1722">
                  <c:v>505.14080467600871</c:v>
                </c:pt>
                <c:pt idx="1723">
                  <c:v>505.14080467600871</c:v>
                </c:pt>
                <c:pt idx="1724">
                  <c:v>505.14080467600871</c:v>
                </c:pt>
                <c:pt idx="1725">
                  <c:v>506.40682173033457</c:v>
                </c:pt>
                <c:pt idx="1726">
                  <c:v>506.40682173033457</c:v>
                </c:pt>
                <c:pt idx="1727">
                  <c:v>505.98481604555928</c:v>
                </c:pt>
                <c:pt idx="1728">
                  <c:v>505.98481604555928</c:v>
                </c:pt>
                <c:pt idx="1729">
                  <c:v>505.98481604555928</c:v>
                </c:pt>
                <c:pt idx="1730">
                  <c:v>505.98481604555928</c:v>
                </c:pt>
                <c:pt idx="1731">
                  <c:v>505.98481604555928</c:v>
                </c:pt>
                <c:pt idx="1732">
                  <c:v>506.40682173033457</c:v>
                </c:pt>
                <c:pt idx="1733">
                  <c:v>506.40682173033457</c:v>
                </c:pt>
                <c:pt idx="1734">
                  <c:v>505.98481604555928</c:v>
                </c:pt>
                <c:pt idx="1735">
                  <c:v>505.98481604555928</c:v>
                </c:pt>
                <c:pt idx="1736">
                  <c:v>505.98481604555928</c:v>
                </c:pt>
                <c:pt idx="1737">
                  <c:v>506.40682173033457</c:v>
                </c:pt>
                <c:pt idx="1738">
                  <c:v>506.40682173033457</c:v>
                </c:pt>
                <c:pt idx="1739">
                  <c:v>505.562810360784</c:v>
                </c:pt>
                <c:pt idx="1740">
                  <c:v>505.562810360784</c:v>
                </c:pt>
                <c:pt idx="1741">
                  <c:v>505.562810360784</c:v>
                </c:pt>
                <c:pt idx="1742">
                  <c:v>506.40682173033457</c:v>
                </c:pt>
                <c:pt idx="1743">
                  <c:v>506.40682173033457</c:v>
                </c:pt>
                <c:pt idx="1744">
                  <c:v>506.82882741510986</c:v>
                </c:pt>
                <c:pt idx="1745">
                  <c:v>506.82882741510986</c:v>
                </c:pt>
                <c:pt idx="1746">
                  <c:v>506.82882741510986</c:v>
                </c:pt>
                <c:pt idx="1747">
                  <c:v>506.82882741510986</c:v>
                </c:pt>
                <c:pt idx="1748">
                  <c:v>505.98481604555928</c:v>
                </c:pt>
                <c:pt idx="1749">
                  <c:v>505.98481604555928</c:v>
                </c:pt>
                <c:pt idx="1750">
                  <c:v>506.82882741510986</c:v>
                </c:pt>
                <c:pt idx="1751">
                  <c:v>506.82882741510986</c:v>
                </c:pt>
                <c:pt idx="1752">
                  <c:v>506.82882741510986</c:v>
                </c:pt>
                <c:pt idx="1753">
                  <c:v>507.25083309988514</c:v>
                </c:pt>
                <c:pt idx="1754">
                  <c:v>507.25083309988514</c:v>
                </c:pt>
                <c:pt idx="1755">
                  <c:v>507.25083309988514</c:v>
                </c:pt>
                <c:pt idx="1756">
                  <c:v>507.25083309988514</c:v>
                </c:pt>
                <c:pt idx="1757">
                  <c:v>507.25083309988514</c:v>
                </c:pt>
                <c:pt idx="1758">
                  <c:v>506.40682173033457</c:v>
                </c:pt>
                <c:pt idx="1759">
                  <c:v>506.40682173033457</c:v>
                </c:pt>
                <c:pt idx="1760">
                  <c:v>507.67283878466037</c:v>
                </c:pt>
                <c:pt idx="1761">
                  <c:v>507.67283878466037</c:v>
                </c:pt>
                <c:pt idx="1762">
                  <c:v>507.25083309988514</c:v>
                </c:pt>
                <c:pt idx="1763">
                  <c:v>507.25083309988514</c:v>
                </c:pt>
                <c:pt idx="1764">
                  <c:v>507.25083309988514</c:v>
                </c:pt>
                <c:pt idx="1765">
                  <c:v>507.67283878466037</c:v>
                </c:pt>
                <c:pt idx="1766">
                  <c:v>507.25083309988514</c:v>
                </c:pt>
                <c:pt idx="1767">
                  <c:v>507.25083309988514</c:v>
                </c:pt>
                <c:pt idx="1768">
                  <c:v>507.25083309988514</c:v>
                </c:pt>
                <c:pt idx="1769">
                  <c:v>507.25083309988514</c:v>
                </c:pt>
                <c:pt idx="1770">
                  <c:v>507.25083309988514</c:v>
                </c:pt>
                <c:pt idx="1771">
                  <c:v>508.09484446943566</c:v>
                </c:pt>
                <c:pt idx="1772">
                  <c:v>508.09484446943566</c:v>
                </c:pt>
                <c:pt idx="1773">
                  <c:v>508.09484446943566</c:v>
                </c:pt>
                <c:pt idx="1774">
                  <c:v>508.09484446943566</c:v>
                </c:pt>
                <c:pt idx="1775">
                  <c:v>508.09484446943566</c:v>
                </c:pt>
                <c:pt idx="1776">
                  <c:v>508.09484446943566</c:v>
                </c:pt>
                <c:pt idx="1777">
                  <c:v>508.09484446943566</c:v>
                </c:pt>
                <c:pt idx="1778">
                  <c:v>508.09484446943566</c:v>
                </c:pt>
                <c:pt idx="1779">
                  <c:v>508.09484446943566</c:v>
                </c:pt>
                <c:pt idx="1780">
                  <c:v>508.09484446943566</c:v>
                </c:pt>
                <c:pt idx="1781">
                  <c:v>508.09484446943566</c:v>
                </c:pt>
                <c:pt idx="1782">
                  <c:v>508.51685015421094</c:v>
                </c:pt>
                <c:pt idx="1783">
                  <c:v>508.51685015421094</c:v>
                </c:pt>
                <c:pt idx="1784">
                  <c:v>508.51685015421094</c:v>
                </c:pt>
                <c:pt idx="1785">
                  <c:v>508.51685015421094</c:v>
                </c:pt>
                <c:pt idx="1786">
                  <c:v>508.51685015421094</c:v>
                </c:pt>
                <c:pt idx="1787">
                  <c:v>508.51685015421094</c:v>
                </c:pt>
                <c:pt idx="1788">
                  <c:v>508.51685015421094</c:v>
                </c:pt>
                <c:pt idx="1789">
                  <c:v>508.09484446943566</c:v>
                </c:pt>
                <c:pt idx="1790">
                  <c:v>508.09484446943566</c:v>
                </c:pt>
                <c:pt idx="1791">
                  <c:v>508.93885583898623</c:v>
                </c:pt>
                <c:pt idx="1792">
                  <c:v>508.93885583898623</c:v>
                </c:pt>
                <c:pt idx="1793">
                  <c:v>508.93885583898623</c:v>
                </c:pt>
                <c:pt idx="1794">
                  <c:v>508.93885583898623</c:v>
                </c:pt>
                <c:pt idx="1795">
                  <c:v>508.93885583898623</c:v>
                </c:pt>
                <c:pt idx="1796">
                  <c:v>508.93885583898623</c:v>
                </c:pt>
                <c:pt idx="1797">
                  <c:v>508.93885583898623</c:v>
                </c:pt>
                <c:pt idx="1798">
                  <c:v>508.93885583898623</c:v>
                </c:pt>
                <c:pt idx="1799">
                  <c:v>508.51685015421094</c:v>
                </c:pt>
                <c:pt idx="1800">
                  <c:v>508.51685015421094</c:v>
                </c:pt>
                <c:pt idx="1801">
                  <c:v>508.93885583898623</c:v>
                </c:pt>
                <c:pt idx="1802">
                  <c:v>508.93885583898623</c:v>
                </c:pt>
                <c:pt idx="1803">
                  <c:v>508.51685015421094</c:v>
                </c:pt>
                <c:pt idx="1804">
                  <c:v>508.51685015421094</c:v>
                </c:pt>
                <c:pt idx="1805">
                  <c:v>508.51685015421094</c:v>
                </c:pt>
                <c:pt idx="1806">
                  <c:v>508.93885583898623</c:v>
                </c:pt>
                <c:pt idx="1807">
                  <c:v>508.93885583898623</c:v>
                </c:pt>
                <c:pt idx="1808">
                  <c:v>509.36086152376151</c:v>
                </c:pt>
                <c:pt idx="1809">
                  <c:v>509.36086152376151</c:v>
                </c:pt>
                <c:pt idx="1810">
                  <c:v>508.93885583898623</c:v>
                </c:pt>
                <c:pt idx="1811">
                  <c:v>508.93885583898623</c:v>
                </c:pt>
                <c:pt idx="1812">
                  <c:v>508.93885583898623</c:v>
                </c:pt>
                <c:pt idx="1813">
                  <c:v>508.93885583898623</c:v>
                </c:pt>
                <c:pt idx="1814">
                  <c:v>508.93885583898623</c:v>
                </c:pt>
                <c:pt idx="1815">
                  <c:v>508.09484446943566</c:v>
                </c:pt>
                <c:pt idx="1816">
                  <c:v>508.09484446943566</c:v>
                </c:pt>
                <c:pt idx="1817">
                  <c:v>508.09484446943566</c:v>
                </c:pt>
                <c:pt idx="1818">
                  <c:v>509.36086152376151</c:v>
                </c:pt>
                <c:pt idx="1819">
                  <c:v>509.36086152376151</c:v>
                </c:pt>
                <c:pt idx="1820">
                  <c:v>509.36086152376151</c:v>
                </c:pt>
                <c:pt idx="1821">
                  <c:v>509.36086152376151</c:v>
                </c:pt>
                <c:pt idx="1822">
                  <c:v>509.36086152376151</c:v>
                </c:pt>
                <c:pt idx="1823">
                  <c:v>509.36086152376151</c:v>
                </c:pt>
                <c:pt idx="1824">
                  <c:v>509.36086152376151</c:v>
                </c:pt>
                <c:pt idx="1825">
                  <c:v>509.7828672085368</c:v>
                </c:pt>
                <c:pt idx="1826">
                  <c:v>509.7828672085368</c:v>
                </c:pt>
                <c:pt idx="1827">
                  <c:v>509.7828672085368</c:v>
                </c:pt>
                <c:pt idx="1828">
                  <c:v>509.7828672085368</c:v>
                </c:pt>
                <c:pt idx="1829">
                  <c:v>509.7828672085368</c:v>
                </c:pt>
                <c:pt idx="1830">
                  <c:v>509.7828672085368</c:v>
                </c:pt>
                <c:pt idx="1831">
                  <c:v>510.20487289331209</c:v>
                </c:pt>
                <c:pt idx="1832">
                  <c:v>510.20487289331209</c:v>
                </c:pt>
                <c:pt idx="1833">
                  <c:v>510.20487289331209</c:v>
                </c:pt>
                <c:pt idx="1834">
                  <c:v>509.7828672085368</c:v>
                </c:pt>
                <c:pt idx="1835">
                  <c:v>509.7828672085368</c:v>
                </c:pt>
                <c:pt idx="1836">
                  <c:v>510.20487289331209</c:v>
                </c:pt>
                <c:pt idx="1837">
                  <c:v>510.20487289331209</c:v>
                </c:pt>
                <c:pt idx="1838">
                  <c:v>510.20487289331209</c:v>
                </c:pt>
                <c:pt idx="1839">
                  <c:v>510.20487289331209</c:v>
                </c:pt>
                <c:pt idx="1840">
                  <c:v>510.20487289331209</c:v>
                </c:pt>
                <c:pt idx="1841">
                  <c:v>509.36086152376151</c:v>
                </c:pt>
                <c:pt idx="1842">
                  <c:v>509.36086152376151</c:v>
                </c:pt>
                <c:pt idx="1843">
                  <c:v>510.20487289331209</c:v>
                </c:pt>
                <c:pt idx="1844">
                  <c:v>510.20487289331209</c:v>
                </c:pt>
                <c:pt idx="1845">
                  <c:v>509.7828672085368</c:v>
                </c:pt>
                <c:pt idx="1846">
                  <c:v>509.7828672085368</c:v>
                </c:pt>
                <c:pt idx="1847">
                  <c:v>510.20487289331209</c:v>
                </c:pt>
                <c:pt idx="1848">
                  <c:v>510.20487289331209</c:v>
                </c:pt>
                <c:pt idx="1849">
                  <c:v>510.20487289331209</c:v>
                </c:pt>
                <c:pt idx="1850">
                  <c:v>510.62687857808737</c:v>
                </c:pt>
                <c:pt idx="1851">
                  <c:v>510.62687857808737</c:v>
                </c:pt>
                <c:pt idx="1852">
                  <c:v>510.62687857808737</c:v>
                </c:pt>
                <c:pt idx="1853">
                  <c:v>509.7828672085368</c:v>
                </c:pt>
                <c:pt idx="1854">
                  <c:v>509.7828672085368</c:v>
                </c:pt>
                <c:pt idx="1855">
                  <c:v>510.62687857808737</c:v>
                </c:pt>
                <c:pt idx="1856">
                  <c:v>510.62687857808737</c:v>
                </c:pt>
                <c:pt idx="1857">
                  <c:v>510.62687857808737</c:v>
                </c:pt>
                <c:pt idx="1858">
                  <c:v>510.62687857808737</c:v>
                </c:pt>
                <c:pt idx="1859">
                  <c:v>510.20487289331209</c:v>
                </c:pt>
                <c:pt idx="1860">
                  <c:v>510.20487289331209</c:v>
                </c:pt>
                <c:pt idx="1861">
                  <c:v>510.20487289331209</c:v>
                </c:pt>
                <c:pt idx="1862">
                  <c:v>510.62687857808737</c:v>
                </c:pt>
                <c:pt idx="1863">
                  <c:v>510.62687857808737</c:v>
                </c:pt>
                <c:pt idx="1864">
                  <c:v>510.62687857808737</c:v>
                </c:pt>
                <c:pt idx="1865">
                  <c:v>510.62687857808737</c:v>
                </c:pt>
                <c:pt idx="1866">
                  <c:v>511.0488842628626</c:v>
                </c:pt>
                <c:pt idx="1867">
                  <c:v>511.0488842628626</c:v>
                </c:pt>
                <c:pt idx="1868">
                  <c:v>511.0488842628626</c:v>
                </c:pt>
                <c:pt idx="1869">
                  <c:v>510.62687857808737</c:v>
                </c:pt>
                <c:pt idx="1870">
                  <c:v>510.62687857808737</c:v>
                </c:pt>
                <c:pt idx="1871">
                  <c:v>510.20487289331209</c:v>
                </c:pt>
                <c:pt idx="1872">
                  <c:v>510.20487289331209</c:v>
                </c:pt>
                <c:pt idx="1873">
                  <c:v>510.20487289331209</c:v>
                </c:pt>
                <c:pt idx="1874">
                  <c:v>511.0488842628626</c:v>
                </c:pt>
                <c:pt idx="1875">
                  <c:v>511.0488842628626</c:v>
                </c:pt>
                <c:pt idx="1876">
                  <c:v>511.47088994763789</c:v>
                </c:pt>
                <c:pt idx="1877">
                  <c:v>511.47088994763789</c:v>
                </c:pt>
                <c:pt idx="1878">
                  <c:v>511.47088994763789</c:v>
                </c:pt>
                <c:pt idx="1879">
                  <c:v>511.0488842628626</c:v>
                </c:pt>
                <c:pt idx="1880">
                  <c:v>511.0488842628626</c:v>
                </c:pt>
                <c:pt idx="1881">
                  <c:v>511.0488842628626</c:v>
                </c:pt>
                <c:pt idx="1882">
                  <c:v>511.0488842628626</c:v>
                </c:pt>
                <c:pt idx="1883">
                  <c:v>511.47088994763789</c:v>
                </c:pt>
                <c:pt idx="1884">
                  <c:v>511.47088994763789</c:v>
                </c:pt>
                <c:pt idx="1885">
                  <c:v>511.47088994763789</c:v>
                </c:pt>
                <c:pt idx="1886">
                  <c:v>511.89289563241317</c:v>
                </c:pt>
                <c:pt idx="1887">
                  <c:v>511.0488842628626</c:v>
                </c:pt>
                <c:pt idx="1888">
                  <c:v>511.0488842628626</c:v>
                </c:pt>
                <c:pt idx="1889">
                  <c:v>511.0488842628626</c:v>
                </c:pt>
                <c:pt idx="1890">
                  <c:v>511.89289563241317</c:v>
                </c:pt>
                <c:pt idx="1891">
                  <c:v>511.89289563241317</c:v>
                </c:pt>
                <c:pt idx="1892">
                  <c:v>511.0488842628626</c:v>
                </c:pt>
                <c:pt idx="1893">
                  <c:v>511.0488842628626</c:v>
                </c:pt>
                <c:pt idx="1894">
                  <c:v>511.0488842628626</c:v>
                </c:pt>
                <c:pt idx="1895">
                  <c:v>511.47088994763789</c:v>
                </c:pt>
                <c:pt idx="1896">
                  <c:v>511.47088994763789</c:v>
                </c:pt>
                <c:pt idx="1897">
                  <c:v>511.89289563241317</c:v>
                </c:pt>
                <c:pt idx="1898">
                  <c:v>511.89289563241317</c:v>
                </c:pt>
                <c:pt idx="1899">
                  <c:v>511.47088994763789</c:v>
                </c:pt>
                <c:pt idx="1900">
                  <c:v>511.47088994763789</c:v>
                </c:pt>
                <c:pt idx="1901">
                  <c:v>511.47088994763789</c:v>
                </c:pt>
                <c:pt idx="1902">
                  <c:v>511.47088994763789</c:v>
                </c:pt>
                <c:pt idx="1903">
                  <c:v>511.47088994763789</c:v>
                </c:pt>
                <c:pt idx="1904">
                  <c:v>511.47088994763789</c:v>
                </c:pt>
                <c:pt idx="1905">
                  <c:v>511.47088994763789</c:v>
                </c:pt>
                <c:pt idx="1906">
                  <c:v>511.89289563241317</c:v>
                </c:pt>
                <c:pt idx="1907">
                  <c:v>511.89289563241317</c:v>
                </c:pt>
                <c:pt idx="1908">
                  <c:v>511.89289563241317</c:v>
                </c:pt>
                <c:pt idx="1909">
                  <c:v>511.89289563241317</c:v>
                </c:pt>
                <c:pt idx="1910">
                  <c:v>512.73690700196369</c:v>
                </c:pt>
                <c:pt idx="1911">
                  <c:v>512.73690700196369</c:v>
                </c:pt>
                <c:pt idx="1912">
                  <c:v>511.89289563241317</c:v>
                </c:pt>
                <c:pt idx="1913">
                  <c:v>511.89289563241317</c:v>
                </c:pt>
                <c:pt idx="1914">
                  <c:v>511.89289563241317</c:v>
                </c:pt>
                <c:pt idx="1915">
                  <c:v>511.89289563241317</c:v>
                </c:pt>
                <c:pt idx="1916">
                  <c:v>511.89289563241317</c:v>
                </c:pt>
                <c:pt idx="1917">
                  <c:v>512.73690700196369</c:v>
                </c:pt>
                <c:pt idx="1918">
                  <c:v>511.89289563241317</c:v>
                </c:pt>
                <c:pt idx="1919">
                  <c:v>511.89289563241317</c:v>
                </c:pt>
                <c:pt idx="1920">
                  <c:v>511.89289563241317</c:v>
                </c:pt>
                <c:pt idx="1921">
                  <c:v>512.31490131718851</c:v>
                </c:pt>
                <c:pt idx="1922">
                  <c:v>512.31490131718851</c:v>
                </c:pt>
                <c:pt idx="1923">
                  <c:v>512.31490131718851</c:v>
                </c:pt>
                <c:pt idx="1924">
                  <c:v>512.31490131718851</c:v>
                </c:pt>
                <c:pt idx="1925">
                  <c:v>511.89289563241317</c:v>
                </c:pt>
                <c:pt idx="1926">
                  <c:v>511.89289563241317</c:v>
                </c:pt>
                <c:pt idx="1927">
                  <c:v>511.89289563241317</c:v>
                </c:pt>
                <c:pt idx="1928">
                  <c:v>512.73690700196369</c:v>
                </c:pt>
                <c:pt idx="1929">
                  <c:v>511.89289563241317</c:v>
                </c:pt>
                <c:pt idx="1930">
                  <c:v>511.89289563241317</c:v>
                </c:pt>
                <c:pt idx="1931">
                  <c:v>511.89289563241317</c:v>
                </c:pt>
                <c:pt idx="1932">
                  <c:v>512.73690700196369</c:v>
                </c:pt>
                <c:pt idx="1933">
                  <c:v>512.73690700196369</c:v>
                </c:pt>
                <c:pt idx="1934">
                  <c:v>511.89289563241317</c:v>
                </c:pt>
                <c:pt idx="1935">
                  <c:v>511.89289563241317</c:v>
                </c:pt>
                <c:pt idx="1936">
                  <c:v>512.73690700196369</c:v>
                </c:pt>
                <c:pt idx="1937">
                  <c:v>512.73690700196369</c:v>
                </c:pt>
                <c:pt idx="1938">
                  <c:v>512.73690700196369</c:v>
                </c:pt>
                <c:pt idx="1939">
                  <c:v>511.89289563241317</c:v>
                </c:pt>
                <c:pt idx="1940">
                  <c:v>511.89289563241317</c:v>
                </c:pt>
                <c:pt idx="1941">
                  <c:v>512.31490131718851</c:v>
                </c:pt>
                <c:pt idx="1942">
                  <c:v>512.31490131718851</c:v>
                </c:pt>
                <c:pt idx="1943">
                  <c:v>512.31490131718851</c:v>
                </c:pt>
                <c:pt idx="1944">
                  <c:v>512.31490131718851</c:v>
                </c:pt>
                <c:pt idx="1945">
                  <c:v>512.31490131718851</c:v>
                </c:pt>
                <c:pt idx="1946">
                  <c:v>512.73690700196369</c:v>
                </c:pt>
                <c:pt idx="1947">
                  <c:v>512.73690700196369</c:v>
                </c:pt>
                <c:pt idx="1948">
                  <c:v>512.73690700196369</c:v>
                </c:pt>
                <c:pt idx="1949">
                  <c:v>512.73690700196369</c:v>
                </c:pt>
                <c:pt idx="1950">
                  <c:v>512.31490131718851</c:v>
                </c:pt>
                <c:pt idx="1951">
                  <c:v>512.31490131718851</c:v>
                </c:pt>
                <c:pt idx="1952">
                  <c:v>512.31490131718851</c:v>
                </c:pt>
                <c:pt idx="1953">
                  <c:v>512.73690700196369</c:v>
                </c:pt>
                <c:pt idx="1954">
                  <c:v>512.73690700196369</c:v>
                </c:pt>
                <c:pt idx="1955">
                  <c:v>512.31490131718851</c:v>
                </c:pt>
                <c:pt idx="1956">
                  <c:v>512.31490131718851</c:v>
                </c:pt>
                <c:pt idx="1957">
                  <c:v>512.73690700196369</c:v>
                </c:pt>
                <c:pt idx="1958">
                  <c:v>512.73690700196369</c:v>
                </c:pt>
                <c:pt idx="1959">
                  <c:v>512.73690700196369</c:v>
                </c:pt>
                <c:pt idx="1960">
                  <c:v>512.73690700196369</c:v>
                </c:pt>
                <c:pt idx="1961">
                  <c:v>511.89289563241317</c:v>
                </c:pt>
                <c:pt idx="1962">
                  <c:v>511.89289563241317</c:v>
                </c:pt>
                <c:pt idx="1963">
                  <c:v>511.89289563241317</c:v>
                </c:pt>
                <c:pt idx="1964">
                  <c:v>513.15891268673897</c:v>
                </c:pt>
                <c:pt idx="1965">
                  <c:v>513.15891268673897</c:v>
                </c:pt>
                <c:pt idx="1966">
                  <c:v>513.15891268673897</c:v>
                </c:pt>
                <c:pt idx="1967">
                  <c:v>513.15891268673897</c:v>
                </c:pt>
                <c:pt idx="1968">
                  <c:v>513.58091837151426</c:v>
                </c:pt>
                <c:pt idx="1969">
                  <c:v>513.58091837151426</c:v>
                </c:pt>
                <c:pt idx="1970">
                  <c:v>513.58091837151426</c:v>
                </c:pt>
                <c:pt idx="1971">
                  <c:v>512.73690700196369</c:v>
                </c:pt>
                <c:pt idx="1972">
                  <c:v>512.73690700196369</c:v>
                </c:pt>
                <c:pt idx="1973">
                  <c:v>512.73690700196369</c:v>
                </c:pt>
                <c:pt idx="1974">
                  <c:v>512.73690700196369</c:v>
                </c:pt>
                <c:pt idx="1975">
                  <c:v>512.73690700196369</c:v>
                </c:pt>
                <c:pt idx="1976">
                  <c:v>513.15891268673897</c:v>
                </c:pt>
                <c:pt idx="1977">
                  <c:v>513.15891268673897</c:v>
                </c:pt>
                <c:pt idx="1978">
                  <c:v>512.73690700196369</c:v>
                </c:pt>
                <c:pt idx="1979">
                  <c:v>512.73690700196369</c:v>
                </c:pt>
                <c:pt idx="1980">
                  <c:v>512.73690700196369</c:v>
                </c:pt>
                <c:pt idx="1981">
                  <c:v>513.15891268673897</c:v>
                </c:pt>
                <c:pt idx="1982">
                  <c:v>513.15891268673897</c:v>
                </c:pt>
                <c:pt idx="1983">
                  <c:v>513.15891268673897</c:v>
                </c:pt>
                <c:pt idx="1984">
                  <c:v>513.58091837151426</c:v>
                </c:pt>
                <c:pt idx="1985">
                  <c:v>513.15891268673897</c:v>
                </c:pt>
                <c:pt idx="1986">
                  <c:v>513.15891268673897</c:v>
                </c:pt>
                <c:pt idx="1987">
                  <c:v>513.15891268673897</c:v>
                </c:pt>
                <c:pt idx="1988">
                  <c:v>513.15891268673897</c:v>
                </c:pt>
                <c:pt idx="1989">
                  <c:v>513.15891268673897</c:v>
                </c:pt>
                <c:pt idx="1990">
                  <c:v>513.15891268673897</c:v>
                </c:pt>
                <c:pt idx="1991">
                  <c:v>513.15891268673897</c:v>
                </c:pt>
                <c:pt idx="1992">
                  <c:v>513.58091837151426</c:v>
                </c:pt>
                <c:pt idx="1993">
                  <c:v>513.58091837151426</c:v>
                </c:pt>
                <c:pt idx="1994">
                  <c:v>513.58091837151426</c:v>
                </c:pt>
                <c:pt idx="1995">
                  <c:v>513.58091837151426</c:v>
                </c:pt>
                <c:pt idx="1996">
                  <c:v>513.58091837151426</c:v>
                </c:pt>
                <c:pt idx="1997">
                  <c:v>513.15891268673897</c:v>
                </c:pt>
                <c:pt idx="1998">
                  <c:v>513.15891268673897</c:v>
                </c:pt>
                <c:pt idx="1999">
                  <c:v>513.15891268673897</c:v>
                </c:pt>
                <c:pt idx="2000">
                  <c:v>513.15891268673897</c:v>
                </c:pt>
                <c:pt idx="2001">
                  <c:v>513.15891268673897</c:v>
                </c:pt>
                <c:pt idx="2002">
                  <c:v>513.15891268673897</c:v>
                </c:pt>
                <c:pt idx="2003">
                  <c:v>513.15891268673897</c:v>
                </c:pt>
                <c:pt idx="2004">
                  <c:v>513.15891268673897</c:v>
                </c:pt>
                <c:pt idx="2005">
                  <c:v>513.15891268673897</c:v>
                </c:pt>
                <c:pt idx="2006">
                  <c:v>513.58091837151426</c:v>
                </c:pt>
                <c:pt idx="2007">
                  <c:v>513.58091837151426</c:v>
                </c:pt>
                <c:pt idx="2008">
                  <c:v>513.58091837151426</c:v>
                </c:pt>
                <c:pt idx="2009">
                  <c:v>514.00292405628954</c:v>
                </c:pt>
                <c:pt idx="2010">
                  <c:v>514.00292405628954</c:v>
                </c:pt>
                <c:pt idx="2011">
                  <c:v>513.15891268673897</c:v>
                </c:pt>
                <c:pt idx="2012">
                  <c:v>513.15891268673897</c:v>
                </c:pt>
                <c:pt idx="2013">
                  <c:v>514.00292405628954</c:v>
                </c:pt>
                <c:pt idx="2014">
                  <c:v>514.00292405628954</c:v>
                </c:pt>
                <c:pt idx="2015">
                  <c:v>514.00292405628954</c:v>
                </c:pt>
                <c:pt idx="2016">
                  <c:v>513.58091837151426</c:v>
                </c:pt>
                <c:pt idx="2017">
                  <c:v>513.58091837151426</c:v>
                </c:pt>
                <c:pt idx="2018">
                  <c:v>513.58091837151426</c:v>
                </c:pt>
                <c:pt idx="2019">
                  <c:v>513.58091837151426</c:v>
                </c:pt>
                <c:pt idx="2020">
                  <c:v>513.58091837151426</c:v>
                </c:pt>
                <c:pt idx="2021">
                  <c:v>514.00292405628954</c:v>
                </c:pt>
                <c:pt idx="2022">
                  <c:v>514.00292405628954</c:v>
                </c:pt>
                <c:pt idx="2023">
                  <c:v>514.00292405628954</c:v>
                </c:pt>
                <c:pt idx="2024">
                  <c:v>514.00292405628954</c:v>
                </c:pt>
                <c:pt idx="2025">
                  <c:v>514.00292405628954</c:v>
                </c:pt>
                <c:pt idx="2026">
                  <c:v>514.00292405628954</c:v>
                </c:pt>
                <c:pt idx="2027">
                  <c:v>514.00292405628954</c:v>
                </c:pt>
                <c:pt idx="2028">
                  <c:v>513.58091837151426</c:v>
                </c:pt>
                <c:pt idx="2029">
                  <c:v>513.58091837151426</c:v>
                </c:pt>
                <c:pt idx="2030">
                  <c:v>513.58091837151426</c:v>
                </c:pt>
                <c:pt idx="2031">
                  <c:v>513.58091837151426</c:v>
                </c:pt>
                <c:pt idx="2032">
                  <c:v>513.58091837151426</c:v>
                </c:pt>
                <c:pt idx="2033">
                  <c:v>514.42492974106483</c:v>
                </c:pt>
                <c:pt idx="2034">
                  <c:v>514.42492974106483</c:v>
                </c:pt>
                <c:pt idx="2035">
                  <c:v>513.58091837151426</c:v>
                </c:pt>
                <c:pt idx="2036">
                  <c:v>513.58091837151426</c:v>
                </c:pt>
                <c:pt idx="2037">
                  <c:v>513.58091837151426</c:v>
                </c:pt>
                <c:pt idx="2038">
                  <c:v>513.58091837151426</c:v>
                </c:pt>
                <c:pt idx="2039">
                  <c:v>513.58091837151426</c:v>
                </c:pt>
                <c:pt idx="2040">
                  <c:v>513.58091837151426</c:v>
                </c:pt>
                <c:pt idx="2041">
                  <c:v>513.58091837151426</c:v>
                </c:pt>
                <c:pt idx="2042">
                  <c:v>513.58091837151426</c:v>
                </c:pt>
                <c:pt idx="2043">
                  <c:v>514.00292405628954</c:v>
                </c:pt>
                <c:pt idx="2044">
                  <c:v>514.00292405628954</c:v>
                </c:pt>
                <c:pt idx="2045">
                  <c:v>514.00292405628954</c:v>
                </c:pt>
                <c:pt idx="2046">
                  <c:v>514.42492974106483</c:v>
                </c:pt>
                <c:pt idx="2047">
                  <c:v>514.42492974106483</c:v>
                </c:pt>
                <c:pt idx="2048">
                  <c:v>514.42492974106483</c:v>
                </c:pt>
                <c:pt idx="2049">
                  <c:v>514.42492974106483</c:v>
                </c:pt>
                <c:pt idx="2050">
                  <c:v>514.42492974106483</c:v>
                </c:pt>
                <c:pt idx="2051">
                  <c:v>514.42492974106483</c:v>
                </c:pt>
                <c:pt idx="2052">
                  <c:v>514.42492974106483</c:v>
                </c:pt>
                <c:pt idx="2053">
                  <c:v>514.84693542584012</c:v>
                </c:pt>
                <c:pt idx="2054">
                  <c:v>514.84693542584012</c:v>
                </c:pt>
                <c:pt idx="2055">
                  <c:v>514.00292405628954</c:v>
                </c:pt>
                <c:pt idx="2056">
                  <c:v>514.00292405628954</c:v>
                </c:pt>
                <c:pt idx="2057">
                  <c:v>514.00292405628954</c:v>
                </c:pt>
                <c:pt idx="2058">
                  <c:v>514.00292405628954</c:v>
                </c:pt>
                <c:pt idx="2059">
                  <c:v>514.00292405628954</c:v>
                </c:pt>
                <c:pt idx="2060">
                  <c:v>514.42492974106483</c:v>
                </c:pt>
                <c:pt idx="2061">
                  <c:v>514.42492974106483</c:v>
                </c:pt>
                <c:pt idx="2062">
                  <c:v>514.42492974106483</c:v>
                </c:pt>
                <c:pt idx="2063">
                  <c:v>514.42492974106483</c:v>
                </c:pt>
                <c:pt idx="2064">
                  <c:v>514.42492974106483</c:v>
                </c:pt>
                <c:pt idx="2065">
                  <c:v>514.00292405628954</c:v>
                </c:pt>
                <c:pt idx="2066">
                  <c:v>514.00292405628954</c:v>
                </c:pt>
                <c:pt idx="2067">
                  <c:v>514.00292405628954</c:v>
                </c:pt>
                <c:pt idx="2068">
                  <c:v>514.84693542584012</c:v>
                </c:pt>
                <c:pt idx="2069">
                  <c:v>514.00292405628954</c:v>
                </c:pt>
                <c:pt idx="2070">
                  <c:v>514.00292405628954</c:v>
                </c:pt>
                <c:pt idx="2071">
                  <c:v>514.00292405628954</c:v>
                </c:pt>
                <c:pt idx="2072">
                  <c:v>514.42492974106483</c:v>
                </c:pt>
                <c:pt idx="2073">
                  <c:v>514.42492974106483</c:v>
                </c:pt>
                <c:pt idx="2074">
                  <c:v>514.42492974106483</c:v>
                </c:pt>
                <c:pt idx="2075">
                  <c:v>513.58091837151426</c:v>
                </c:pt>
                <c:pt idx="2076">
                  <c:v>514.00292405628954</c:v>
                </c:pt>
                <c:pt idx="2077">
                  <c:v>514.00292405628954</c:v>
                </c:pt>
                <c:pt idx="2078">
                  <c:v>514.00292405628954</c:v>
                </c:pt>
                <c:pt idx="2079">
                  <c:v>514.00292405628954</c:v>
                </c:pt>
                <c:pt idx="2080">
                  <c:v>514.00292405628954</c:v>
                </c:pt>
                <c:pt idx="2081">
                  <c:v>514.42492974106483</c:v>
                </c:pt>
                <c:pt idx="2082">
                  <c:v>514.42492974106483</c:v>
                </c:pt>
                <c:pt idx="2083">
                  <c:v>514.00292405628954</c:v>
                </c:pt>
                <c:pt idx="2084">
                  <c:v>514.00292405628954</c:v>
                </c:pt>
                <c:pt idx="2085">
                  <c:v>514.00292405628954</c:v>
                </c:pt>
                <c:pt idx="2086">
                  <c:v>514.00292405628954</c:v>
                </c:pt>
                <c:pt idx="2087">
                  <c:v>514.00292405628954</c:v>
                </c:pt>
                <c:pt idx="2088">
                  <c:v>514.42492974106483</c:v>
                </c:pt>
                <c:pt idx="2089">
                  <c:v>514.42492974106483</c:v>
                </c:pt>
                <c:pt idx="2090">
                  <c:v>514.42492974106483</c:v>
                </c:pt>
                <c:pt idx="2091">
                  <c:v>514.00292405628954</c:v>
                </c:pt>
                <c:pt idx="2092">
                  <c:v>514.00292405628954</c:v>
                </c:pt>
                <c:pt idx="2093">
                  <c:v>514.42492974106483</c:v>
                </c:pt>
                <c:pt idx="2094">
                  <c:v>514.42492974106483</c:v>
                </c:pt>
                <c:pt idx="2095">
                  <c:v>514.42492974106483</c:v>
                </c:pt>
                <c:pt idx="2096">
                  <c:v>514.00292405628954</c:v>
                </c:pt>
                <c:pt idx="2097">
                  <c:v>514.00292405628954</c:v>
                </c:pt>
                <c:pt idx="2098">
                  <c:v>514.00292405628954</c:v>
                </c:pt>
                <c:pt idx="2099">
                  <c:v>514.00292405628954</c:v>
                </c:pt>
                <c:pt idx="2100">
                  <c:v>514.00292405628954</c:v>
                </c:pt>
                <c:pt idx="2101">
                  <c:v>514.42492974106483</c:v>
                </c:pt>
                <c:pt idx="2102">
                  <c:v>514.42492974106483</c:v>
                </c:pt>
                <c:pt idx="2103">
                  <c:v>514.42492974106483</c:v>
                </c:pt>
                <c:pt idx="2104">
                  <c:v>514.42492974106483</c:v>
                </c:pt>
                <c:pt idx="2105">
                  <c:v>514.42492974106483</c:v>
                </c:pt>
                <c:pt idx="2106">
                  <c:v>514.00292405628954</c:v>
                </c:pt>
                <c:pt idx="2107">
                  <c:v>514.00292405628954</c:v>
                </c:pt>
                <c:pt idx="2108">
                  <c:v>514.00292405628954</c:v>
                </c:pt>
                <c:pt idx="2109">
                  <c:v>514.00292405628954</c:v>
                </c:pt>
                <c:pt idx="2110">
                  <c:v>514.00292405628954</c:v>
                </c:pt>
                <c:pt idx="2111">
                  <c:v>514.00292405628954</c:v>
                </c:pt>
                <c:pt idx="2112">
                  <c:v>514.00292405628954</c:v>
                </c:pt>
                <c:pt idx="2113">
                  <c:v>514.00292405628954</c:v>
                </c:pt>
                <c:pt idx="2114">
                  <c:v>514.00292405628954</c:v>
                </c:pt>
                <c:pt idx="2115">
                  <c:v>514.00292405628954</c:v>
                </c:pt>
                <c:pt idx="2116">
                  <c:v>514.42492974106483</c:v>
                </c:pt>
                <c:pt idx="2117">
                  <c:v>514.42492974106483</c:v>
                </c:pt>
                <c:pt idx="2118">
                  <c:v>514.42492974106483</c:v>
                </c:pt>
                <c:pt idx="2119">
                  <c:v>514.00292405628954</c:v>
                </c:pt>
                <c:pt idx="2120">
                  <c:v>514.00292405628954</c:v>
                </c:pt>
                <c:pt idx="2121">
                  <c:v>514.00292405628954</c:v>
                </c:pt>
                <c:pt idx="2122">
                  <c:v>514.00292405628954</c:v>
                </c:pt>
                <c:pt idx="2123">
                  <c:v>514.00292405628954</c:v>
                </c:pt>
                <c:pt idx="2124">
                  <c:v>514.00292405628954</c:v>
                </c:pt>
                <c:pt idx="2125">
                  <c:v>514.00292405628954</c:v>
                </c:pt>
                <c:pt idx="2126">
                  <c:v>514.00292405628954</c:v>
                </c:pt>
                <c:pt idx="2127">
                  <c:v>513.58091837151426</c:v>
                </c:pt>
                <c:pt idx="2128">
                  <c:v>513.58091837151426</c:v>
                </c:pt>
                <c:pt idx="2129">
                  <c:v>514.42492974106483</c:v>
                </c:pt>
                <c:pt idx="2130">
                  <c:v>514.42492974106483</c:v>
                </c:pt>
                <c:pt idx="2131">
                  <c:v>513.58091837151426</c:v>
                </c:pt>
                <c:pt idx="2132">
                  <c:v>513.58091837151426</c:v>
                </c:pt>
                <c:pt idx="2133">
                  <c:v>513.58091837151426</c:v>
                </c:pt>
                <c:pt idx="2134">
                  <c:v>514.00292405628954</c:v>
                </c:pt>
                <c:pt idx="2135">
                  <c:v>514.00292405628954</c:v>
                </c:pt>
                <c:pt idx="2136">
                  <c:v>514.00292405628954</c:v>
                </c:pt>
                <c:pt idx="2137">
                  <c:v>514.00292405628954</c:v>
                </c:pt>
                <c:pt idx="2138">
                  <c:v>513.58091837151426</c:v>
                </c:pt>
                <c:pt idx="2139">
                  <c:v>513.58091837151426</c:v>
                </c:pt>
                <c:pt idx="2140">
                  <c:v>514.00292405628954</c:v>
                </c:pt>
                <c:pt idx="2141">
                  <c:v>514.00292405628954</c:v>
                </c:pt>
                <c:pt idx="2142">
                  <c:v>514.00292405628954</c:v>
                </c:pt>
                <c:pt idx="2143">
                  <c:v>514.00292405628954</c:v>
                </c:pt>
                <c:pt idx="2144">
                  <c:v>514.00292405628954</c:v>
                </c:pt>
                <c:pt idx="2145">
                  <c:v>514.42492974106483</c:v>
                </c:pt>
                <c:pt idx="2146">
                  <c:v>514.42492974106483</c:v>
                </c:pt>
                <c:pt idx="2147">
                  <c:v>514.42492974106483</c:v>
                </c:pt>
                <c:pt idx="2148">
                  <c:v>514.00292405628954</c:v>
                </c:pt>
                <c:pt idx="2149">
                  <c:v>514.00292405628954</c:v>
                </c:pt>
                <c:pt idx="2150">
                  <c:v>513.58091837151426</c:v>
                </c:pt>
                <c:pt idx="2151">
                  <c:v>513.58091837151426</c:v>
                </c:pt>
                <c:pt idx="2152">
                  <c:v>513.15891268673897</c:v>
                </c:pt>
                <c:pt idx="2153">
                  <c:v>513.15891268673897</c:v>
                </c:pt>
                <c:pt idx="2154">
                  <c:v>513.15891268673897</c:v>
                </c:pt>
                <c:pt idx="2155">
                  <c:v>513.58091837151426</c:v>
                </c:pt>
                <c:pt idx="2156">
                  <c:v>513.58091837151426</c:v>
                </c:pt>
                <c:pt idx="2157">
                  <c:v>513.58091837151426</c:v>
                </c:pt>
                <c:pt idx="2158">
                  <c:v>513.58091837151426</c:v>
                </c:pt>
                <c:pt idx="2159">
                  <c:v>514.00292405628954</c:v>
                </c:pt>
                <c:pt idx="2160">
                  <c:v>514.00292405628954</c:v>
                </c:pt>
                <c:pt idx="2161">
                  <c:v>514.00292405628954</c:v>
                </c:pt>
                <c:pt idx="2162">
                  <c:v>513.58091837151426</c:v>
                </c:pt>
                <c:pt idx="2163">
                  <c:v>513.58091837151426</c:v>
                </c:pt>
                <c:pt idx="2164">
                  <c:v>514.00292405628954</c:v>
                </c:pt>
                <c:pt idx="2165">
                  <c:v>514.00292405628954</c:v>
                </c:pt>
                <c:pt idx="2166">
                  <c:v>514.00292405628954</c:v>
                </c:pt>
                <c:pt idx="2167">
                  <c:v>513.58091837151426</c:v>
                </c:pt>
                <c:pt idx="2168">
                  <c:v>513.58091837151426</c:v>
                </c:pt>
                <c:pt idx="2169">
                  <c:v>514.00292405628954</c:v>
                </c:pt>
                <c:pt idx="2170">
                  <c:v>514.00292405628954</c:v>
                </c:pt>
                <c:pt idx="2171">
                  <c:v>513.58091837151426</c:v>
                </c:pt>
                <c:pt idx="2172">
                  <c:v>513.58091837151426</c:v>
                </c:pt>
                <c:pt idx="2173">
                  <c:v>513.58091837151426</c:v>
                </c:pt>
                <c:pt idx="2174">
                  <c:v>513.58091837151426</c:v>
                </c:pt>
                <c:pt idx="2175">
                  <c:v>513.58091837151426</c:v>
                </c:pt>
                <c:pt idx="2176">
                  <c:v>513.58091837151426</c:v>
                </c:pt>
                <c:pt idx="2177">
                  <c:v>513.58091837151426</c:v>
                </c:pt>
                <c:pt idx="2178">
                  <c:v>513.15891268673897</c:v>
                </c:pt>
                <c:pt idx="2179">
                  <c:v>513.15891268673897</c:v>
                </c:pt>
                <c:pt idx="2180">
                  <c:v>513.58091837151426</c:v>
                </c:pt>
                <c:pt idx="2181">
                  <c:v>513.58091837151426</c:v>
                </c:pt>
                <c:pt idx="2182">
                  <c:v>513.58091837151426</c:v>
                </c:pt>
                <c:pt idx="2183">
                  <c:v>513.15891268673897</c:v>
                </c:pt>
                <c:pt idx="2184">
                  <c:v>512.73690700196369</c:v>
                </c:pt>
                <c:pt idx="2185">
                  <c:v>512.73690700196369</c:v>
                </c:pt>
                <c:pt idx="2186">
                  <c:v>512.73690700196369</c:v>
                </c:pt>
                <c:pt idx="2187">
                  <c:v>513.15891268673897</c:v>
                </c:pt>
                <c:pt idx="2188">
                  <c:v>513.15891268673897</c:v>
                </c:pt>
                <c:pt idx="2189">
                  <c:v>513.15891268673897</c:v>
                </c:pt>
                <c:pt idx="2190">
                  <c:v>513.15891268673897</c:v>
                </c:pt>
                <c:pt idx="2191">
                  <c:v>512.73690700196369</c:v>
                </c:pt>
                <c:pt idx="2192">
                  <c:v>512.73690700196369</c:v>
                </c:pt>
                <c:pt idx="2193">
                  <c:v>512.73690700196369</c:v>
                </c:pt>
                <c:pt idx="2194">
                  <c:v>513.15891268673897</c:v>
                </c:pt>
                <c:pt idx="2195">
                  <c:v>513.15891268673897</c:v>
                </c:pt>
                <c:pt idx="2196">
                  <c:v>512.31490131718851</c:v>
                </c:pt>
                <c:pt idx="2197">
                  <c:v>512.31490131718851</c:v>
                </c:pt>
                <c:pt idx="2198">
                  <c:v>512.31490131718851</c:v>
                </c:pt>
                <c:pt idx="2199">
                  <c:v>512.31490131718851</c:v>
                </c:pt>
                <c:pt idx="2200">
                  <c:v>512.73690700196369</c:v>
                </c:pt>
                <c:pt idx="2201">
                  <c:v>512.73690700196369</c:v>
                </c:pt>
                <c:pt idx="2202">
                  <c:v>512.73690700196369</c:v>
                </c:pt>
                <c:pt idx="2203">
                  <c:v>512.73690700196369</c:v>
                </c:pt>
                <c:pt idx="2204">
                  <c:v>512.73690700196369</c:v>
                </c:pt>
                <c:pt idx="2205">
                  <c:v>512.31490131718851</c:v>
                </c:pt>
                <c:pt idx="2206">
                  <c:v>512.31490131718851</c:v>
                </c:pt>
                <c:pt idx="2207">
                  <c:v>512.31490131718851</c:v>
                </c:pt>
                <c:pt idx="2208">
                  <c:v>512.31490131718851</c:v>
                </c:pt>
                <c:pt idx="2209">
                  <c:v>512.31490131718851</c:v>
                </c:pt>
                <c:pt idx="2210">
                  <c:v>511.89289563241317</c:v>
                </c:pt>
                <c:pt idx="2211">
                  <c:v>511.0488842628626</c:v>
                </c:pt>
                <c:pt idx="2212">
                  <c:v>511.0488842628626</c:v>
                </c:pt>
                <c:pt idx="2213">
                  <c:v>511.0488842628626</c:v>
                </c:pt>
                <c:pt idx="2214">
                  <c:v>511.47088994763789</c:v>
                </c:pt>
                <c:pt idx="2215">
                  <c:v>511.47088994763789</c:v>
                </c:pt>
                <c:pt idx="2216">
                  <c:v>511.0488842628626</c:v>
                </c:pt>
                <c:pt idx="2217">
                  <c:v>511.0488842628626</c:v>
                </c:pt>
                <c:pt idx="2218">
                  <c:v>511.0488842628626</c:v>
                </c:pt>
                <c:pt idx="2219">
                  <c:v>511.47088994763789</c:v>
                </c:pt>
                <c:pt idx="2220">
                  <c:v>511.47088994763789</c:v>
                </c:pt>
                <c:pt idx="2221">
                  <c:v>511.47088994763789</c:v>
                </c:pt>
                <c:pt idx="2222">
                  <c:v>510.62687857808737</c:v>
                </c:pt>
                <c:pt idx="2223">
                  <c:v>510.62687857808737</c:v>
                </c:pt>
                <c:pt idx="2224">
                  <c:v>510.62687857808737</c:v>
                </c:pt>
                <c:pt idx="2225">
                  <c:v>510.62687857808737</c:v>
                </c:pt>
                <c:pt idx="2226">
                  <c:v>510.62687857808737</c:v>
                </c:pt>
                <c:pt idx="2227">
                  <c:v>510.62687857808737</c:v>
                </c:pt>
                <c:pt idx="2228">
                  <c:v>511.0488842628626</c:v>
                </c:pt>
                <c:pt idx="2229">
                  <c:v>511.0488842628626</c:v>
                </c:pt>
                <c:pt idx="2230">
                  <c:v>511.0488842628626</c:v>
                </c:pt>
                <c:pt idx="2231">
                  <c:v>510.20487289331209</c:v>
                </c:pt>
                <c:pt idx="2232">
                  <c:v>510.20487289331209</c:v>
                </c:pt>
                <c:pt idx="2233">
                  <c:v>510.20487289331209</c:v>
                </c:pt>
                <c:pt idx="2234">
                  <c:v>509.7828672085368</c:v>
                </c:pt>
                <c:pt idx="2235">
                  <c:v>509.7828672085368</c:v>
                </c:pt>
                <c:pt idx="2236">
                  <c:v>509.36086152376151</c:v>
                </c:pt>
                <c:pt idx="2237">
                  <c:v>509.36086152376151</c:v>
                </c:pt>
                <c:pt idx="2238">
                  <c:v>509.36086152376151</c:v>
                </c:pt>
                <c:pt idx="2239">
                  <c:v>508.93885583898623</c:v>
                </c:pt>
                <c:pt idx="2240">
                  <c:v>508.93885583898623</c:v>
                </c:pt>
                <c:pt idx="2241">
                  <c:v>508.51685015421094</c:v>
                </c:pt>
                <c:pt idx="2242">
                  <c:v>508.51685015421094</c:v>
                </c:pt>
                <c:pt idx="2243">
                  <c:v>508.93885583898623</c:v>
                </c:pt>
                <c:pt idx="2244">
                  <c:v>508.93885583898623</c:v>
                </c:pt>
                <c:pt idx="2245">
                  <c:v>508.51685015421094</c:v>
                </c:pt>
                <c:pt idx="2246">
                  <c:v>508.51685015421094</c:v>
                </c:pt>
                <c:pt idx="2247">
                  <c:v>508.51685015421094</c:v>
                </c:pt>
                <c:pt idx="2248">
                  <c:v>507.67283878466037</c:v>
                </c:pt>
                <c:pt idx="2249">
                  <c:v>507.67283878466037</c:v>
                </c:pt>
                <c:pt idx="2250">
                  <c:v>507.67283878466037</c:v>
                </c:pt>
                <c:pt idx="2251">
                  <c:v>507.25083309988514</c:v>
                </c:pt>
                <c:pt idx="2252">
                  <c:v>507.25083309988514</c:v>
                </c:pt>
                <c:pt idx="2253">
                  <c:v>507.25083309988514</c:v>
                </c:pt>
                <c:pt idx="2254">
                  <c:v>507.25083309988514</c:v>
                </c:pt>
                <c:pt idx="2255">
                  <c:v>507.25083309988514</c:v>
                </c:pt>
                <c:pt idx="2256">
                  <c:v>506.82882741510986</c:v>
                </c:pt>
                <c:pt idx="2257">
                  <c:v>506.82882741510986</c:v>
                </c:pt>
                <c:pt idx="2258">
                  <c:v>506.82882741510986</c:v>
                </c:pt>
                <c:pt idx="2259">
                  <c:v>506.82882741510986</c:v>
                </c:pt>
                <c:pt idx="2260">
                  <c:v>506.82882741510986</c:v>
                </c:pt>
                <c:pt idx="2261">
                  <c:v>505.98481604555928</c:v>
                </c:pt>
                <c:pt idx="2262">
                  <c:v>505.98481604555928</c:v>
                </c:pt>
                <c:pt idx="2263">
                  <c:v>505.14080467600871</c:v>
                </c:pt>
                <c:pt idx="2264">
                  <c:v>505.14080467600871</c:v>
                </c:pt>
                <c:pt idx="2265">
                  <c:v>505.14080467600871</c:v>
                </c:pt>
                <c:pt idx="2266">
                  <c:v>505.14080467600871</c:v>
                </c:pt>
                <c:pt idx="2267">
                  <c:v>505.14080467600871</c:v>
                </c:pt>
                <c:pt idx="2268">
                  <c:v>504.71879899123343</c:v>
                </c:pt>
                <c:pt idx="2269">
                  <c:v>504.71879899123343</c:v>
                </c:pt>
                <c:pt idx="2270">
                  <c:v>504.29679330645814</c:v>
                </c:pt>
                <c:pt idx="2271">
                  <c:v>504.29679330645814</c:v>
                </c:pt>
                <c:pt idx="2272">
                  <c:v>504.29679330645814</c:v>
                </c:pt>
                <c:pt idx="2273">
                  <c:v>503.87478762168291</c:v>
                </c:pt>
                <c:pt idx="2274">
                  <c:v>503.87478762168291</c:v>
                </c:pt>
                <c:pt idx="2275">
                  <c:v>503.87478762168291</c:v>
                </c:pt>
                <c:pt idx="2276">
                  <c:v>503.87478762168291</c:v>
                </c:pt>
                <c:pt idx="2277">
                  <c:v>503.87478762168291</c:v>
                </c:pt>
                <c:pt idx="2278">
                  <c:v>502.60877056735706</c:v>
                </c:pt>
                <c:pt idx="2279">
                  <c:v>502.60877056735706</c:v>
                </c:pt>
                <c:pt idx="2280">
                  <c:v>502.60877056735706</c:v>
                </c:pt>
                <c:pt idx="2281">
                  <c:v>502.18676488258177</c:v>
                </c:pt>
                <c:pt idx="2282">
                  <c:v>502.18676488258177</c:v>
                </c:pt>
                <c:pt idx="2283">
                  <c:v>501.3427535130312</c:v>
                </c:pt>
                <c:pt idx="2284">
                  <c:v>501.3427535130312</c:v>
                </c:pt>
                <c:pt idx="2285">
                  <c:v>500.92074782825591</c:v>
                </c:pt>
                <c:pt idx="2286">
                  <c:v>500.92074782825591</c:v>
                </c:pt>
                <c:pt idx="2287">
                  <c:v>500.92074782825591</c:v>
                </c:pt>
                <c:pt idx="2288">
                  <c:v>500.92074782825591</c:v>
                </c:pt>
                <c:pt idx="2289">
                  <c:v>500.92074782825591</c:v>
                </c:pt>
                <c:pt idx="2290">
                  <c:v>500.0767364587054</c:v>
                </c:pt>
                <c:pt idx="2291">
                  <c:v>499.65473077393011</c:v>
                </c:pt>
                <c:pt idx="2292">
                  <c:v>499.65473077393011</c:v>
                </c:pt>
                <c:pt idx="2293">
                  <c:v>499.65473077393011</c:v>
                </c:pt>
                <c:pt idx="2294">
                  <c:v>499.23272508915483</c:v>
                </c:pt>
                <c:pt idx="2295">
                  <c:v>499.23272508915483</c:v>
                </c:pt>
                <c:pt idx="2296">
                  <c:v>499.23272508915483</c:v>
                </c:pt>
                <c:pt idx="2297">
                  <c:v>497.96670803482897</c:v>
                </c:pt>
                <c:pt idx="2298">
                  <c:v>497.96670803482897</c:v>
                </c:pt>
                <c:pt idx="2299">
                  <c:v>497.96670803482897</c:v>
                </c:pt>
                <c:pt idx="2300">
                  <c:v>497.96670803482897</c:v>
                </c:pt>
                <c:pt idx="2301">
                  <c:v>496.27868529572788</c:v>
                </c:pt>
                <c:pt idx="2302">
                  <c:v>496.27868529572788</c:v>
                </c:pt>
                <c:pt idx="2303">
                  <c:v>495.43467392617731</c:v>
                </c:pt>
                <c:pt idx="2304">
                  <c:v>495.43467392617731</c:v>
                </c:pt>
                <c:pt idx="2305">
                  <c:v>495.01266824140203</c:v>
                </c:pt>
                <c:pt idx="2306">
                  <c:v>495.01266824140203</c:v>
                </c:pt>
                <c:pt idx="2307">
                  <c:v>493.74665118707622</c:v>
                </c:pt>
                <c:pt idx="2308">
                  <c:v>493.74665118707622</c:v>
                </c:pt>
                <c:pt idx="2309">
                  <c:v>493.74665118707622</c:v>
                </c:pt>
                <c:pt idx="2310">
                  <c:v>493.74665118707622</c:v>
                </c:pt>
                <c:pt idx="2311">
                  <c:v>493.74665118707622</c:v>
                </c:pt>
                <c:pt idx="2312">
                  <c:v>492.48063413275037</c:v>
                </c:pt>
                <c:pt idx="2313">
                  <c:v>492.48063413275037</c:v>
                </c:pt>
                <c:pt idx="2314">
                  <c:v>491.6366227631998</c:v>
                </c:pt>
                <c:pt idx="2315">
                  <c:v>491.6366227631998</c:v>
                </c:pt>
                <c:pt idx="2316">
                  <c:v>491.6366227631998</c:v>
                </c:pt>
                <c:pt idx="2317">
                  <c:v>490.37060570887394</c:v>
                </c:pt>
                <c:pt idx="2318">
                  <c:v>490.37060570887394</c:v>
                </c:pt>
                <c:pt idx="2319">
                  <c:v>489.52659433932342</c:v>
                </c:pt>
                <c:pt idx="2320">
                  <c:v>489.52659433932342</c:v>
                </c:pt>
                <c:pt idx="2321">
                  <c:v>489.52659433932342</c:v>
                </c:pt>
                <c:pt idx="2322">
                  <c:v>488.68258296977285</c:v>
                </c:pt>
                <c:pt idx="2323">
                  <c:v>488.68258296977285</c:v>
                </c:pt>
                <c:pt idx="2324">
                  <c:v>488.68258296977285</c:v>
                </c:pt>
                <c:pt idx="2325">
                  <c:v>487.41656591544699</c:v>
                </c:pt>
                <c:pt idx="2326">
                  <c:v>487.41656591544699</c:v>
                </c:pt>
                <c:pt idx="2327">
                  <c:v>486.57255454589648</c:v>
                </c:pt>
                <c:pt idx="2328">
                  <c:v>486.57255454589648</c:v>
                </c:pt>
                <c:pt idx="2329">
                  <c:v>485.72854317634591</c:v>
                </c:pt>
                <c:pt idx="2330">
                  <c:v>485.72854317634591</c:v>
                </c:pt>
                <c:pt idx="2331">
                  <c:v>484.88453180679534</c:v>
                </c:pt>
                <c:pt idx="2332">
                  <c:v>484.88453180679534</c:v>
                </c:pt>
                <c:pt idx="2333">
                  <c:v>484.88453180679534</c:v>
                </c:pt>
                <c:pt idx="2334">
                  <c:v>483.61851475246948</c:v>
                </c:pt>
                <c:pt idx="2335">
                  <c:v>483.61851475246948</c:v>
                </c:pt>
                <c:pt idx="2336">
                  <c:v>482.77450338291897</c:v>
                </c:pt>
                <c:pt idx="2337">
                  <c:v>482.77450338291897</c:v>
                </c:pt>
                <c:pt idx="2338">
                  <c:v>482.77450338291897</c:v>
                </c:pt>
                <c:pt idx="2339">
                  <c:v>481.93049201336839</c:v>
                </c:pt>
                <c:pt idx="2340">
                  <c:v>481.93049201336839</c:v>
                </c:pt>
                <c:pt idx="2341">
                  <c:v>481.93049201336839</c:v>
                </c:pt>
                <c:pt idx="2342">
                  <c:v>480.66447495904254</c:v>
                </c:pt>
                <c:pt idx="2343">
                  <c:v>480.66447495904254</c:v>
                </c:pt>
                <c:pt idx="2344">
                  <c:v>480.24246927426725</c:v>
                </c:pt>
                <c:pt idx="2345">
                  <c:v>480.24246927426725</c:v>
                </c:pt>
                <c:pt idx="2346">
                  <c:v>480.24246927426725</c:v>
                </c:pt>
                <c:pt idx="2347">
                  <c:v>478.97645221994145</c:v>
                </c:pt>
                <c:pt idx="2348">
                  <c:v>478.97645221994145</c:v>
                </c:pt>
                <c:pt idx="2349">
                  <c:v>478.13244085039088</c:v>
                </c:pt>
                <c:pt idx="2350">
                  <c:v>478.13244085039088</c:v>
                </c:pt>
                <c:pt idx="2351">
                  <c:v>478.13244085039088</c:v>
                </c:pt>
                <c:pt idx="2352">
                  <c:v>476.02241242651451</c:v>
                </c:pt>
                <c:pt idx="2353">
                  <c:v>476.02241242651451</c:v>
                </c:pt>
                <c:pt idx="2354">
                  <c:v>476.02241242651451</c:v>
                </c:pt>
                <c:pt idx="2355">
                  <c:v>475.60040674173922</c:v>
                </c:pt>
                <c:pt idx="2356">
                  <c:v>475.60040674173922</c:v>
                </c:pt>
                <c:pt idx="2357">
                  <c:v>473.91238400263808</c:v>
                </c:pt>
                <c:pt idx="2358">
                  <c:v>473.91238400263808</c:v>
                </c:pt>
                <c:pt idx="2359">
                  <c:v>473.91238400263808</c:v>
                </c:pt>
                <c:pt idx="2360">
                  <c:v>473.06837263308756</c:v>
                </c:pt>
                <c:pt idx="2361">
                  <c:v>472.64636694831228</c:v>
                </c:pt>
                <c:pt idx="2362">
                  <c:v>472.64636694831228</c:v>
                </c:pt>
                <c:pt idx="2363">
                  <c:v>472.64636694831228</c:v>
                </c:pt>
                <c:pt idx="2364">
                  <c:v>470.95834420921113</c:v>
                </c:pt>
                <c:pt idx="2365">
                  <c:v>470.95834420921113</c:v>
                </c:pt>
                <c:pt idx="2366">
                  <c:v>469.27032147011005</c:v>
                </c:pt>
                <c:pt idx="2367">
                  <c:v>469.27032147011005</c:v>
                </c:pt>
                <c:pt idx="2368">
                  <c:v>469.27032147011005</c:v>
                </c:pt>
                <c:pt idx="2369">
                  <c:v>468.42631010055948</c:v>
                </c:pt>
                <c:pt idx="2370">
                  <c:v>468.42631010055948</c:v>
                </c:pt>
                <c:pt idx="2371">
                  <c:v>468.42631010055948</c:v>
                </c:pt>
                <c:pt idx="2372">
                  <c:v>466.73828736145833</c:v>
                </c:pt>
                <c:pt idx="2373">
                  <c:v>466.73828736145833</c:v>
                </c:pt>
                <c:pt idx="2374">
                  <c:v>465.47227030713253</c:v>
                </c:pt>
                <c:pt idx="2375">
                  <c:v>465.47227030713253</c:v>
                </c:pt>
                <c:pt idx="2376">
                  <c:v>465.47227030713253</c:v>
                </c:pt>
                <c:pt idx="2377">
                  <c:v>464.20625325280668</c:v>
                </c:pt>
                <c:pt idx="2378">
                  <c:v>464.20625325280668</c:v>
                </c:pt>
                <c:pt idx="2379">
                  <c:v>463.3622418832561</c:v>
                </c:pt>
                <c:pt idx="2380">
                  <c:v>463.3622418832561</c:v>
                </c:pt>
                <c:pt idx="2381">
                  <c:v>463.3622418832561</c:v>
                </c:pt>
                <c:pt idx="2382">
                  <c:v>461.67421914415502</c:v>
                </c:pt>
                <c:pt idx="2383">
                  <c:v>461.67421914415502</c:v>
                </c:pt>
                <c:pt idx="2384">
                  <c:v>460.40820208982916</c:v>
                </c:pt>
                <c:pt idx="2385">
                  <c:v>460.40820208982916</c:v>
                </c:pt>
                <c:pt idx="2386">
                  <c:v>460.40820208982916</c:v>
                </c:pt>
                <c:pt idx="2387">
                  <c:v>459.14218503550336</c:v>
                </c:pt>
                <c:pt idx="2388">
                  <c:v>459.14218503550336</c:v>
                </c:pt>
                <c:pt idx="2389">
                  <c:v>459.14218503550336</c:v>
                </c:pt>
                <c:pt idx="2390">
                  <c:v>457.8761679811775</c:v>
                </c:pt>
                <c:pt idx="2391">
                  <c:v>457.03215661162693</c:v>
                </c:pt>
                <c:pt idx="2392">
                  <c:v>457.03215661162693</c:v>
                </c:pt>
                <c:pt idx="2393">
                  <c:v>457.03215661162693</c:v>
                </c:pt>
                <c:pt idx="2394">
                  <c:v>455.76613955730113</c:v>
                </c:pt>
                <c:pt idx="2395">
                  <c:v>455.76613955730113</c:v>
                </c:pt>
                <c:pt idx="2396">
                  <c:v>453.6561111334247</c:v>
                </c:pt>
                <c:pt idx="2397">
                  <c:v>453.6561111334247</c:v>
                </c:pt>
                <c:pt idx="2398">
                  <c:v>453.6561111334247</c:v>
                </c:pt>
                <c:pt idx="2399">
                  <c:v>452.81209976387413</c:v>
                </c:pt>
                <c:pt idx="2400">
                  <c:v>452.81209976387413</c:v>
                </c:pt>
                <c:pt idx="2401">
                  <c:v>452.81209976387413</c:v>
                </c:pt>
                <c:pt idx="2402">
                  <c:v>451.12407702477304</c:v>
                </c:pt>
                <c:pt idx="2403">
                  <c:v>451.12407702477304</c:v>
                </c:pt>
                <c:pt idx="2404">
                  <c:v>449.4360542856719</c:v>
                </c:pt>
                <c:pt idx="2405">
                  <c:v>449.4360542856719</c:v>
                </c:pt>
                <c:pt idx="2406">
                  <c:v>449.4360542856719</c:v>
                </c:pt>
                <c:pt idx="2407">
                  <c:v>448.1700372313461</c:v>
                </c:pt>
                <c:pt idx="2408">
                  <c:v>448.1700372313461</c:v>
                </c:pt>
                <c:pt idx="2409">
                  <c:v>446.48201449224496</c:v>
                </c:pt>
                <c:pt idx="2410">
                  <c:v>446.48201449224496</c:v>
                </c:pt>
                <c:pt idx="2411">
                  <c:v>446.48201449224496</c:v>
                </c:pt>
                <c:pt idx="2412">
                  <c:v>444.37198606836859</c:v>
                </c:pt>
                <c:pt idx="2413">
                  <c:v>444.37198606836859</c:v>
                </c:pt>
                <c:pt idx="2414">
                  <c:v>444.37198606836859</c:v>
                </c:pt>
                <c:pt idx="2415">
                  <c:v>442.68396332926744</c:v>
                </c:pt>
                <c:pt idx="2416">
                  <c:v>442.68396332926744</c:v>
                </c:pt>
                <c:pt idx="2417">
                  <c:v>260.377507506347</c:v>
                </c:pt>
                <c:pt idx="2418">
                  <c:v>260.377507506347</c:v>
                </c:pt>
                <c:pt idx="2419">
                  <c:v>260.377507506347</c:v>
                </c:pt>
                <c:pt idx="2420">
                  <c:v>152.76605788865092</c:v>
                </c:pt>
                <c:pt idx="2421">
                  <c:v>152.76605788865092</c:v>
                </c:pt>
                <c:pt idx="2422">
                  <c:v>153.18806357342621</c:v>
                </c:pt>
                <c:pt idx="2423">
                  <c:v>153.18806357342621</c:v>
                </c:pt>
                <c:pt idx="2424">
                  <c:v>153.18806357342621</c:v>
                </c:pt>
                <c:pt idx="2425">
                  <c:v>153.18806357342621</c:v>
                </c:pt>
                <c:pt idx="2426">
                  <c:v>152.76605788865092</c:v>
                </c:pt>
                <c:pt idx="2427">
                  <c:v>152.76605788865092</c:v>
                </c:pt>
                <c:pt idx="2428">
                  <c:v>152.76605788865092</c:v>
                </c:pt>
                <c:pt idx="2429">
                  <c:v>152.34405220387563</c:v>
                </c:pt>
                <c:pt idx="2430">
                  <c:v>152.34405220387563</c:v>
                </c:pt>
                <c:pt idx="2431">
                  <c:v>152.34405220387563</c:v>
                </c:pt>
                <c:pt idx="2432">
                  <c:v>152.34405220387563</c:v>
                </c:pt>
                <c:pt idx="2433">
                  <c:v>152.34405220387563</c:v>
                </c:pt>
                <c:pt idx="2434">
                  <c:v>152.76605788865092</c:v>
                </c:pt>
                <c:pt idx="2435">
                  <c:v>152.76605788865092</c:v>
                </c:pt>
                <c:pt idx="2436">
                  <c:v>152.76605788865092</c:v>
                </c:pt>
                <c:pt idx="2437">
                  <c:v>151.92204651910038</c:v>
                </c:pt>
                <c:pt idx="2438">
                  <c:v>151.92204651910038</c:v>
                </c:pt>
                <c:pt idx="2439">
                  <c:v>152.34405220387563</c:v>
                </c:pt>
                <c:pt idx="2440">
                  <c:v>152.34405220387563</c:v>
                </c:pt>
                <c:pt idx="2441">
                  <c:v>151.92204651910038</c:v>
                </c:pt>
                <c:pt idx="2442">
                  <c:v>151.92204651910038</c:v>
                </c:pt>
                <c:pt idx="2443">
                  <c:v>152.76605788865092</c:v>
                </c:pt>
                <c:pt idx="2444">
                  <c:v>152.34405220387563</c:v>
                </c:pt>
                <c:pt idx="2445">
                  <c:v>152.34405220387563</c:v>
                </c:pt>
                <c:pt idx="2446">
                  <c:v>151.50004083432509</c:v>
                </c:pt>
                <c:pt idx="2447">
                  <c:v>151.92204651910038</c:v>
                </c:pt>
                <c:pt idx="2448">
                  <c:v>151.92204651910038</c:v>
                </c:pt>
                <c:pt idx="244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38-4E9F-9A28-222AF8406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6040248"/>
        <c:axId val="1"/>
      </c:scatterChart>
      <c:valAx>
        <c:axId val="326040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%"/>
                  <a:lumOff val="85%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%"/>
                <a:lumOff val="75%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%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%"/>
                  <a:lumOff val="85%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%"/>
                <a:lumOff val="75%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604024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%"/>
          <a:lumOff val="85%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chart" Target="../charts/chart1.xml"/></Relationships>
</file>

<file path=xl/drawings/drawing1.xml><?xml version="1.0" encoding="utf-8"?>
<xdr:wsDr xmlns:xdr="http://purl.oclc.org/ooxml/drawingml/spreadsheetDrawing" xmlns:a="http://purl.oclc.org/ooxml/drawingml/main">
  <xdr:twoCellAnchor>
    <xdr:from>
      <xdr:col>8</xdr:col>
      <xdr:colOff>457200</xdr:colOff>
      <xdr:row>5</xdr:row>
      <xdr:rowOff>142875</xdr:rowOff>
    </xdr:from>
    <xdr:to>
      <xdr:col>16</xdr:col>
      <xdr:colOff>152400</xdr:colOff>
      <xdr:row>22</xdr:row>
      <xdr:rowOff>133350</xdr:rowOff>
    </xdr:to>
    <xdr:graphicFrame macro="">
      <xdr:nvGraphicFramePr>
        <xdr:cNvPr id="1032" name="Chart 1">
          <a:extLst>
            <a:ext uri="{FF2B5EF4-FFF2-40B4-BE49-F238E27FC236}">
              <a16:creationId xmlns:a16="http://schemas.microsoft.com/office/drawing/2014/main" id="{DF2C6562-BDE7-4BC9-A1AB-5418B0309B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purl.oclc.org/ooxml/drawingml/chart">
          <c:chart xmlns:c="http://purl.oclc.org/ooxml/drawingml/chart" xmlns:r="http://purl.oclc.org/ooxml/officeDocument/relationships" r:id="rId1"/>
        </a:graphicData>
      </a:graphic>
    </xdr:graphicFrame>
    <xdr:clientData/>
  </xdr:twoCellAnchor>
</xdr:wsDr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drawing" Target="../drawings/drawing1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K2450"/>
  <sheetViews>
    <sheetView tabSelected="1" workbookViewId="0">
      <selection activeCell="L4" sqref="L4"/>
    </sheetView>
  </sheetViews>
  <sheetFormatPr defaultRowHeight="12.75" x14ac:dyDescent="0.2"/>
  <cols>
    <col min="1" max="2" width="9.7109375" bestFit="1" customWidth="1"/>
    <col min="3" max="3" width="11" bestFit="1" customWidth="1"/>
    <col min="6" max="8" width="9.7109375" customWidth="1"/>
    <col min="15" max="15" width="12.42578125" bestFit="1" customWidth="1"/>
  </cols>
  <sheetData>
    <row r="1" spans="1:11" x14ac:dyDescent="0.2">
      <c r="A1" t="s">
        <v>0</v>
      </c>
      <c r="B1" t="s">
        <v>1</v>
      </c>
      <c r="C1" t="s">
        <v>2</v>
      </c>
      <c r="F1" t="s">
        <v>7</v>
      </c>
      <c r="G1" t="s">
        <v>6</v>
      </c>
      <c r="H1" t="s">
        <v>8</v>
      </c>
    </row>
    <row r="2" spans="1:11" x14ac:dyDescent="0.2">
      <c r="A2">
        <v>7.16</v>
      </c>
      <c r="B2">
        <v>0</v>
      </c>
      <c r="C2">
        <v>2.734375</v>
      </c>
      <c r="D2" t="s">
        <v>3</v>
      </c>
      <c r="E2">
        <v>101</v>
      </c>
      <c r="F2">
        <v>0</v>
      </c>
      <c r="G2">
        <f>7160/(3.14*(7.77^2)/4)</f>
        <v>151.07803514954981</v>
      </c>
      <c r="H2">
        <v>7160</v>
      </c>
    </row>
    <row r="3" spans="1:11" x14ac:dyDescent="0.2">
      <c r="A3">
        <v>7.16</v>
      </c>
      <c r="B3">
        <v>0.01</v>
      </c>
      <c r="C3">
        <v>2.84375</v>
      </c>
      <c r="D3" t="s">
        <v>4</v>
      </c>
      <c r="E3">
        <v>7.77</v>
      </c>
      <c r="F3">
        <v>9.9009900990099017E-5</v>
      </c>
      <c r="G3">
        <f>7160/(3.14*(7.77^2)/4)</f>
        <v>151.07803514954981</v>
      </c>
      <c r="H3">
        <v>7160</v>
      </c>
      <c r="J3" t="s">
        <v>9</v>
      </c>
    </row>
    <row r="4" spans="1:11" x14ac:dyDescent="0.2">
      <c r="A4">
        <v>7.12</v>
      </c>
      <c r="B4">
        <v>0.02</v>
      </c>
      <c r="C4">
        <v>2.953125</v>
      </c>
      <c r="D4" t="s">
        <v>5</v>
      </c>
      <c r="E4">
        <f>3.14*(7.77^2)/4</f>
        <v>47.392726499999995</v>
      </c>
      <c r="F4">
        <v>1.9801980198019803E-4</v>
      </c>
      <c r="G4">
        <f>7120/(3.14*(7.77^2)/4)</f>
        <v>150.23402377999926</v>
      </c>
      <c r="H4">
        <v>7120</v>
      </c>
      <c r="K4">
        <f>G4/F4</f>
        <v>758681.8200889962</v>
      </c>
    </row>
    <row r="5" spans="1:11" x14ac:dyDescent="0.2">
      <c r="A5">
        <v>7.12</v>
      </c>
      <c r="B5">
        <v>0.03</v>
      </c>
      <c r="C5">
        <v>3.171875</v>
      </c>
      <c r="E5">
        <v>1000</v>
      </c>
      <c r="F5">
        <v>2.9702970297029702E-4</v>
      </c>
      <c r="G5">
        <f>7120/(3.14*(7.77^2)/4)</f>
        <v>150.23402377999926</v>
      </c>
      <c r="H5">
        <v>7120</v>
      </c>
    </row>
    <row r="6" spans="1:11" x14ac:dyDescent="0.2">
      <c r="A6">
        <v>7.18</v>
      </c>
      <c r="B6">
        <v>0.04</v>
      </c>
      <c r="C6">
        <v>3.28125</v>
      </c>
      <c r="F6">
        <v>3.9603960396039607E-4</v>
      </c>
      <c r="G6">
        <f>7180/(3.14*(7.77^2)/4)</f>
        <v>151.50004083432509</v>
      </c>
      <c r="H6">
        <v>7180</v>
      </c>
    </row>
    <row r="7" spans="1:11" x14ac:dyDescent="0.2">
      <c r="A7">
        <v>7.18</v>
      </c>
      <c r="B7">
        <v>0.05</v>
      </c>
      <c r="C7">
        <v>3.390625</v>
      </c>
      <c r="F7">
        <v>4.9504950495049506E-4</v>
      </c>
      <c r="G7">
        <f>7180/(3.14*(7.77^2)/4)</f>
        <v>151.50004083432509</v>
      </c>
      <c r="H7">
        <v>7180</v>
      </c>
    </row>
    <row r="8" spans="1:11" x14ac:dyDescent="0.2">
      <c r="A8">
        <v>7.18</v>
      </c>
      <c r="B8">
        <v>0.06</v>
      </c>
      <c r="C8">
        <v>3.5</v>
      </c>
      <c r="F8">
        <v>5.9405940594059404E-4</v>
      </c>
      <c r="G8">
        <f>7180/(3.14*(7.77^2)/4)</f>
        <v>151.50004083432509</v>
      </c>
      <c r="H8">
        <v>7180</v>
      </c>
    </row>
    <row r="9" spans="1:11" x14ac:dyDescent="0.2">
      <c r="A9">
        <v>7.16</v>
      </c>
      <c r="B9">
        <v>7.0000000000000007E-2</v>
      </c>
      <c r="C9">
        <v>3.609375</v>
      </c>
      <c r="F9">
        <v>6.9306930693069314E-4</v>
      </c>
      <c r="G9">
        <f>7160/(3.14*(7.77^2)/4)</f>
        <v>151.07803514954981</v>
      </c>
      <c r="H9">
        <v>7160</v>
      </c>
    </row>
    <row r="10" spans="1:11" x14ac:dyDescent="0.2">
      <c r="A10">
        <v>7.16</v>
      </c>
      <c r="B10">
        <v>0.08</v>
      </c>
      <c r="C10">
        <v>3.71875</v>
      </c>
      <c r="F10">
        <v>7.9207920792079213E-4</v>
      </c>
      <c r="G10">
        <f>7160/(3.14*(7.77^2)/4)</f>
        <v>151.07803514954981</v>
      </c>
      <c r="H10">
        <v>7160</v>
      </c>
    </row>
    <row r="11" spans="1:11" x14ac:dyDescent="0.2">
      <c r="A11">
        <v>7.18</v>
      </c>
      <c r="B11">
        <v>0.08</v>
      </c>
      <c r="C11">
        <v>3.828125</v>
      </c>
      <c r="F11">
        <v>7.9207920792079213E-4</v>
      </c>
      <c r="G11">
        <f>7180/(3.14*(7.77^2)/4)</f>
        <v>151.50004083432509</v>
      </c>
      <c r="H11">
        <v>7180</v>
      </c>
    </row>
    <row r="12" spans="1:11" x14ac:dyDescent="0.2">
      <c r="A12">
        <v>7.18</v>
      </c>
      <c r="B12">
        <v>0.09</v>
      </c>
      <c r="C12">
        <v>3.9375</v>
      </c>
      <c r="F12">
        <v>8.9108910891089101E-4</v>
      </c>
      <c r="G12">
        <f>7180/(3.14*(7.77^2)/4)</f>
        <v>151.50004083432509</v>
      </c>
      <c r="H12">
        <v>7180</v>
      </c>
    </row>
    <row r="13" spans="1:11" x14ac:dyDescent="0.2">
      <c r="A13">
        <v>7.18</v>
      </c>
      <c r="B13">
        <v>0.1</v>
      </c>
      <c r="C13">
        <v>4.046875</v>
      </c>
      <c r="F13">
        <v>9.9009900990099011E-4</v>
      </c>
      <c r="G13">
        <f>7180/(3.14*(7.77^2)/4)</f>
        <v>151.50004083432509</v>
      </c>
      <c r="H13">
        <v>7180</v>
      </c>
    </row>
    <row r="14" spans="1:11" x14ac:dyDescent="0.2">
      <c r="A14">
        <v>7.18</v>
      </c>
      <c r="B14">
        <v>0.11</v>
      </c>
      <c r="C14">
        <v>4.15625</v>
      </c>
      <c r="F14">
        <v>1.0891089108910892E-3</v>
      </c>
      <c r="G14">
        <f>7180/(3.14*(7.77^2)/4)</f>
        <v>151.50004083432509</v>
      </c>
      <c r="H14">
        <v>7180</v>
      </c>
    </row>
    <row r="15" spans="1:11" x14ac:dyDescent="0.2">
      <c r="A15">
        <v>7.18</v>
      </c>
      <c r="B15">
        <v>0.12</v>
      </c>
      <c r="C15">
        <v>4.265625</v>
      </c>
      <c r="F15">
        <v>1.1881188118811881E-3</v>
      </c>
      <c r="G15">
        <f>7180/(3.14*(7.77^2)/4)</f>
        <v>151.50004083432509</v>
      </c>
      <c r="H15">
        <v>7180</v>
      </c>
    </row>
    <row r="16" spans="1:11" x14ac:dyDescent="0.2">
      <c r="A16">
        <v>7.14</v>
      </c>
      <c r="B16">
        <v>0.13</v>
      </c>
      <c r="C16">
        <v>4.375</v>
      </c>
      <c r="F16">
        <v>1.2871287128712872E-3</v>
      </c>
      <c r="G16">
        <f>7140/(3.14*(7.77^2)/4)</f>
        <v>150.65602946477452</v>
      </c>
      <c r="H16">
        <v>7140</v>
      </c>
    </row>
    <row r="17" spans="1:8" x14ac:dyDescent="0.2">
      <c r="A17">
        <v>7.14</v>
      </c>
      <c r="B17">
        <v>0.14000000000000001</v>
      </c>
      <c r="C17">
        <v>4.484375</v>
      </c>
      <c r="F17">
        <v>1.3861386138613863E-3</v>
      </c>
      <c r="G17">
        <f>7140/(3.14*(7.77^2)/4)</f>
        <v>150.65602946477452</v>
      </c>
      <c r="H17">
        <v>7140</v>
      </c>
    </row>
    <row r="18" spans="1:8" x14ac:dyDescent="0.2">
      <c r="A18">
        <v>7.14</v>
      </c>
      <c r="B18">
        <v>0.15</v>
      </c>
      <c r="C18">
        <v>4.59375</v>
      </c>
      <c r="F18">
        <v>1.4851485148514852E-3</v>
      </c>
      <c r="G18">
        <f>7140/(3.14*(7.77^2)/4)</f>
        <v>150.65602946477452</v>
      </c>
      <c r="H18">
        <v>7140</v>
      </c>
    </row>
    <row r="19" spans="1:8" x14ac:dyDescent="0.2">
      <c r="A19">
        <v>7.18</v>
      </c>
      <c r="B19">
        <v>0.15</v>
      </c>
      <c r="C19">
        <v>4.703125</v>
      </c>
      <c r="F19">
        <v>1.4851485148514852E-3</v>
      </c>
      <c r="G19">
        <f>7180/(3.14*(7.77^2)/4)</f>
        <v>151.50004083432509</v>
      </c>
      <c r="H19">
        <v>7180</v>
      </c>
    </row>
    <row r="20" spans="1:8" x14ac:dyDescent="0.2">
      <c r="A20">
        <v>7.18</v>
      </c>
      <c r="B20">
        <v>0.16</v>
      </c>
      <c r="C20">
        <v>4.8125</v>
      </c>
      <c r="F20">
        <v>1.5841584158415843E-3</v>
      </c>
      <c r="G20">
        <f>7180/(3.14*(7.77^2)/4)</f>
        <v>151.50004083432509</v>
      </c>
      <c r="H20">
        <v>7180</v>
      </c>
    </row>
    <row r="21" spans="1:8" x14ac:dyDescent="0.2">
      <c r="A21">
        <v>7.18</v>
      </c>
      <c r="B21">
        <v>0.17</v>
      </c>
      <c r="C21">
        <v>4.921875</v>
      </c>
      <c r="F21">
        <v>1.6831683168316834E-3</v>
      </c>
      <c r="G21">
        <f>7180/(3.14*(7.77^2)/4)</f>
        <v>151.50004083432509</v>
      </c>
      <c r="H21">
        <v>7180</v>
      </c>
    </row>
    <row r="22" spans="1:8" x14ac:dyDescent="0.2">
      <c r="A22">
        <v>7.2</v>
      </c>
      <c r="B22">
        <v>0.18</v>
      </c>
      <c r="C22">
        <v>5.03125</v>
      </c>
      <c r="F22">
        <v>1.782178217821782E-3</v>
      </c>
      <c r="G22">
        <f>7200/(3.14*(7.77^2)/4)</f>
        <v>151.92204651910038</v>
      </c>
      <c r="H22">
        <v>7200</v>
      </c>
    </row>
    <row r="23" spans="1:8" x14ac:dyDescent="0.2">
      <c r="A23">
        <v>7.2</v>
      </c>
      <c r="B23">
        <v>0.19</v>
      </c>
      <c r="C23">
        <v>5.140625</v>
      </c>
      <c r="F23">
        <v>1.8811881188118811E-3</v>
      </c>
      <c r="G23">
        <f>7200/(3.14*(7.77^2)/4)</f>
        <v>151.92204651910038</v>
      </c>
      <c r="H23">
        <v>7200</v>
      </c>
    </row>
    <row r="24" spans="1:8" x14ac:dyDescent="0.2">
      <c r="A24">
        <v>7.18</v>
      </c>
      <c r="B24">
        <v>0.19</v>
      </c>
      <c r="C24">
        <v>5.25</v>
      </c>
      <c r="F24">
        <v>1.8811881188118811E-3</v>
      </c>
      <c r="G24">
        <f t="shared" ref="G24:G30" si="0">7180/(3.14*(7.77^2)/4)</f>
        <v>151.50004083432509</v>
      </c>
      <c r="H24">
        <v>7180</v>
      </c>
    </row>
    <row r="25" spans="1:8" x14ac:dyDescent="0.2">
      <c r="A25">
        <v>7.18</v>
      </c>
      <c r="B25">
        <v>0.2</v>
      </c>
      <c r="C25">
        <v>5.359375</v>
      </c>
      <c r="F25">
        <v>1.9801980198019802E-3</v>
      </c>
      <c r="G25">
        <f t="shared" si="0"/>
        <v>151.50004083432509</v>
      </c>
      <c r="H25">
        <v>7180</v>
      </c>
    </row>
    <row r="26" spans="1:8" x14ac:dyDescent="0.2">
      <c r="A26">
        <v>7.18</v>
      </c>
      <c r="B26">
        <v>0.21</v>
      </c>
      <c r="C26">
        <v>5.46875</v>
      </c>
      <c r="F26">
        <v>2.0792079207920793E-3</v>
      </c>
      <c r="G26">
        <f t="shared" si="0"/>
        <v>151.50004083432509</v>
      </c>
      <c r="H26">
        <v>7180</v>
      </c>
    </row>
    <row r="27" spans="1:8" x14ac:dyDescent="0.2">
      <c r="A27">
        <v>7.18</v>
      </c>
      <c r="B27">
        <v>0.22</v>
      </c>
      <c r="C27">
        <v>5.578125</v>
      </c>
      <c r="F27">
        <v>2.1782178217821784E-3</v>
      </c>
      <c r="G27">
        <f t="shared" si="0"/>
        <v>151.50004083432509</v>
      </c>
      <c r="H27">
        <v>7180</v>
      </c>
    </row>
    <row r="28" spans="1:8" x14ac:dyDescent="0.2">
      <c r="A28">
        <v>7.18</v>
      </c>
      <c r="B28">
        <v>0.23</v>
      </c>
      <c r="C28">
        <v>5.6875</v>
      </c>
      <c r="F28">
        <v>2.2772277227722775E-3</v>
      </c>
      <c r="G28">
        <f t="shared" si="0"/>
        <v>151.50004083432509</v>
      </c>
      <c r="H28">
        <v>7180</v>
      </c>
    </row>
    <row r="29" spans="1:8" x14ac:dyDescent="0.2">
      <c r="A29">
        <v>7.18</v>
      </c>
      <c r="B29">
        <v>0.24</v>
      </c>
      <c r="C29">
        <v>5.796875</v>
      </c>
      <c r="F29">
        <v>2.3762376237623762E-3</v>
      </c>
      <c r="G29">
        <f t="shared" si="0"/>
        <v>151.50004083432509</v>
      </c>
      <c r="H29">
        <v>7180</v>
      </c>
    </row>
    <row r="30" spans="1:8" x14ac:dyDescent="0.2">
      <c r="A30">
        <v>7.18</v>
      </c>
      <c r="B30">
        <v>0.25</v>
      </c>
      <c r="C30">
        <v>6.015625</v>
      </c>
      <c r="F30">
        <v>2.4752475247524753E-3</v>
      </c>
      <c r="G30">
        <f t="shared" si="0"/>
        <v>151.50004083432509</v>
      </c>
      <c r="H30">
        <v>7180</v>
      </c>
    </row>
    <row r="31" spans="1:8" x14ac:dyDescent="0.2">
      <c r="A31">
        <v>7.16</v>
      </c>
      <c r="B31">
        <v>0.26</v>
      </c>
      <c r="C31">
        <v>6.125</v>
      </c>
      <c r="F31">
        <v>2.5742574257425744E-3</v>
      </c>
      <c r="G31">
        <f t="shared" ref="G31:G37" si="1">7160/(3.14*(7.77^2)/4)</f>
        <v>151.07803514954981</v>
      </c>
      <c r="H31">
        <v>7160</v>
      </c>
    </row>
    <row r="32" spans="1:8" x14ac:dyDescent="0.2">
      <c r="A32">
        <v>7.16</v>
      </c>
      <c r="B32">
        <v>0.27</v>
      </c>
      <c r="C32">
        <v>6.234375</v>
      </c>
      <c r="F32">
        <v>2.6732673267326735E-3</v>
      </c>
      <c r="G32">
        <f t="shared" si="1"/>
        <v>151.07803514954981</v>
      </c>
      <c r="H32">
        <v>7160</v>
      </c>
    </row>
    <row r="33" spans="1:8" x14ac:dyDescent="0.2">
      <c r="A33">
        <v>7.16</v>
      </c>
      <c r="B33">
        <v>0.27</v>
      </c>
      <c r="C33">
        <v>6.34375</v>
      </c>
      <c r="F33">
        <v>2.6732673267326735E-3</v>
      </c>
      <c r="G33">
        <f t="shared" si="1"/>
        <v>151.07803514954981</v>
      </c>
      <c r="H33">
        <v>7160</v>
      </c>
    </row>
    <row r="34" spans="1:8" x14ac:dyDescent="0.2">
      <c r="A34">
        <v>7.16</v>
      </c>
      <c r="B34">
        <v>0.28000000000000003</v>
      </c>
      <c r="C34">
        <v>6.453125</v>
      </c>
      <c r="F34">
        <v>2.7722772277227726E-3</v>
      </c>
      <c r="G34">
        <f t="shared" si="1"/>
        <v>151.07803514954981</v>
      </c>
      <c r="H34">
        <v>7160</v>
      </c>
    </row>
    <row r="35" spans="1:8" x14ac:dyDescent="0.2">
      <c r="A35">
        <v>7.16</v>
      </c>
      <c r="B35">
        <v>0.28999999999999998</v>
      </c>
      <c r="C35">
        <v>6.5625</v>
      </c>
      <c r="F35">
        <v>2.8712871287128712E-3</v>
      </c>
      <c r="G35">
        <f t="shared" si="1"/>
        <v>151.07803514954981</v>
      </c>
      <c r="H35">
        <v>7160</v>
      </c>
    </row>
    <row r="36" spans="1:8" x14ac:dyDescent="0.2">
      <c r="A36">
        <v>7.16</v>
      </c>
      <c r="B36">
        <v>0.3</v>
      </c>
      <c r="C36">
        <v>6.671875</v>
      </c>
      <c r="F36">
        <v>2.9702970297029703E-3</v>
      </c>
      <c r="G36">
        <f t="shared" si="1"/>
        <v>151.07803514954981</v>
      </c>
      <c r="H36">
        <v>7160</v>
      </c>
    </row>
    <row r="37" spans="1:8" x14ac:dyDescent="0.2">
      <c r="A37">
        <v>7.16</v>
      </c>
      <c r="B37">
        <v>0.31</v>
      </c>
      <c r="C37">
        <v>6.890625</v>
      </c>
      <c r="F37">
        <v>3.0693069306930694E-3</v>
      </c>
      <c r="G37">
        <f t="shared" si="1"/>
        <v>151.07803514954981</v>
      </c>
      <c r="H37">
        <v>7160</v>
      </c>
    </row>
    <row r="38" spans="1:8" x14ac:dyDescent="0.2">
      <c r="A38">
        <v>7.18</v>
      </c>
      <c r="B38">
        <v>0.32</v>
      </c>
      <c r="C38">
        <v>7</v>
      </c>
      <c r="F38">
        <v>3.1683168316831685E-3</v>
      </c>
      <c r="G38">
        <f t="shared" ref="G38:G43" si="2">7180/(3.14*(7.77^2)/4)</f>
        <v>151.50004083432509</v>
      </c>
      <c r="H38">
        <v>7180</v>
      </c>
    </row>
    <row r="39" spans="1:8" x14ac:dyDescent="0.2">
      <c r="A39">
        <v>7.18</v>
      </c>
      <c r="B39">
        <v>0.33</v>
      </c>
      <c r="C39">
        <v>7.109375</v>
      </c>
      <c r="F39">
        <v>3.2673267326732676E-3</v>
      </c>
      <c r="G39">
        <f t="shared" si="2"/>
        <v>151.50004083432509</v>
      </c>
      <c r="H39">
        <v>7180</v>
      </c>
    </row>
    <row r="40" spans="1:8" x14ac:dyDescent="0.2">
      <c r="A40">
        <v>7.18</v>
      </c>
      <c r="B40">
        <v>0.34</v>
      </c>
      <c r="C40">
        <v>7.21875</v>
      </c>
      <c r="F40">
        <v>3.3663366336633667E-3</v>
      </c>
      <c r="G40">
        <f t="shared" si="2"/>
        <v>151.50004083432509</v>
      </c>
      <c r="H40">
        <v>7180</v>
      </c>
    </row>
    <row r="41" spans="1:8" x14ac:dyDescent="0.2">
      <c r="A41">
        <v>7.18</v>
      </c>
      <c r="B41">
        <v>0.35</v>
      </c>
      <c r="C41">
        <v>7.328125</v>
      </c>
      <c r="F41">
        <v>3.465346534653465E-3</v>
      </c>
      <c r="G41">
        <f t="shared" si="2"/>
        <v>151.50004083432509</v>
      </c>
      <c r="H41">
        <v>7180</v>
      </c>
    </row>
    <row r="42" spans="1:8" x14ac:dyDescent="0.2">
      <c r="A42">
        <v>7.18</v>
      </c>
      <c r="B42">
        <v>0.36</v>
      </c>
      <c r="C42">
        <v>7.546875</v>
      </c>
      <c r="F42">
        <v>3.5643564356435641E-3</v>
      </c>
      <c r="G42">
        <f t="shared" si="2"/>
        <v>151.50004083432509</v>
      </c>
      <c r="H42">
        <v>7180</v>
      </c>
    </row>
    <row r="43" spans="1:8" x14ac:dyDescent="0.2">
      <c r="A43">
        <v>7.18</v>
      </c>
      <c r="B43">
        <v>0.37</v>
      </c>
      <c r="C43">
        <v>7.65625</v>
      </c>
      <c r="F43">
        <v>3.6633663366336632E-3</v>
      </c>
      <c r="G43">
        <f t="shared" si="2"/>
        <v>151.50004083432509</v>
      </c>
      <c r="H43">
        <v>7180</v>
      </c>
    </row>
    <row r="44" spans="1:8" x14ac:dyDescent="0.2">
      <c r="A44">
        <v>7.16</v>
      </c>
      <c r="B44">
        <v>0.38</v>
      </c>
      <c r="C44">
        <v>7.765625</v>
      </c>
      <c r="F44">
        <v>3.7623762376237622E-3</v>
      </c>
      <c r="G44">
        <f>7160/(3.14*(7.77^2)/4)</f>
        <v>151.07803514954981</v>
      </c>
      <c r="H44">
        <v>7160</v>
      </c>
    </row>
    <row r="45" spans="1:8" x14ac:dyDescent="0.2">
      <c r="A45">
        <v>7.16</v>
      </c>
      <c r="B45">
        <v>0.39</v>
      </c>
      <c r="C45">
        <v>7.875</v>
      </c>
      <c r="F45">
        <v>3.8613861386138613E-3</v>
      </c>
      <c r="G45">
        <f>7160/(3.14*(7.77^2)/4)</f>
        <v>151.07803514954981</v>
      </c>
      <c r="H45">
        <v>7160</v>
      </c>
    </row>
    <row r="46" spans="1:8" x14ac:dyDescent="0.2">
      <c r="A46">
        <v>7.16</v>
      </c>
      <c r="B46">
        <v>0.4</v>
      </c>
      <c r="C46">
        <v>7.984375</v>
      </c>
      <c r="F46">
        <v>3.9603960396039604E-3</v>
      </c>
      <c r="G46">
        <f>7160/(3.14*(7.77^2)/4)</f>
        <v>151.07803514954981</v>
      </c>
      <c r="H46">
        <v>7160</v>
      </c>
    </row>
    <row r="47" spans="1:8" x14ac:dyDescent="0.2">
      <c r="A47">
        <v>7.16</v>
      </c>
      <c r="B47">
        <v>0.4</v>
      </c>
      <c r="C47">
        <v>8.09375</v>
      </c>
      <c r="F47">
        <v>3.9603960396039604E-3</v>
      </c>
      <c r="G47">
        <f>7160/(3.14*(7.77^2)/4)</f>
        <v>151.07803514954981</v>
      </c>
      <c r="H47">
        <v>7160</v>
      </c>
    </row>
    <row r="48" spans="1:8" x14ac:dyDescent="0.2">
      <c r="A48">
        <v>7.16</v>
      </c>
      <c r="B48">
        <v>0.41</v>
      </c>
      <c r="C48">
        <v>8.203125</v>
      </c>
      <c r="F48">
        <v>4.0594059405940595E-3</v>
      </c>
      <c r="G48">
        <f>7160/(3.14*(7.77^2)/4)</f>
        <v>151.07803514954981</v>
      </c>
      <c r="H48">
        <v>7160</v>
      </c>
    </row>
    <row r="49" spans="1:8" x14ac:dyDescent="0.2">
      <c r="A49">
        <v>7.18</v>
      </c>
      <c r="B49">
        <v>0.42</v>
      </c>
      <c r="C49">
        <v>8.3125</v>
      </c>
      <c r="F49">
        <v>4.1584158415841586E-3</v>
      </c>
      <c r="G49">
        <f>7180/(3.14*(7.77^2)/4)</f>
        <v>151.50004083432509</v>
      </c>
      <c r="H49">
        <v>7180</v>
      </c>
    </row>
    <row r="50" spans="1:8" x14ac:dyDescent="0.2">
      <c r="A50">
        <v>7.18</v>
      </c>
      <c r="B50">
        <v>0.43</v>
      </c>
      <c r="C50">
        <v>8.421875</v>
      </c>
      <c r="F50">
        <v>4.2574257425742577E-3</v>
      </c>
      <c r="G50">
        <f>7180/(3.14*(7.77^2)/4)</f>
        <v>151.50004083432509</v>
      </c>
      <c r="H50">
        <v>7180</v>
      </c>
    </row>
    <row r="51" spans="1:8" x14ac:dyDescent="0.2">
      <c r="A51">
        <v>7.18</v>
      </c>
      <c r="B51">
        <v>0.44</v>
      </c>
      <c r="C51">
        <v>8.53125</v>
      </c>
      <c r="F51">
        <v>4.3564356435643568E-3</v>
      </c>
      <c r="G51">
        <f>7180/(3.14*(7.77^2)/4)</f>
        <v>151.50004083432509</v>
      </c>
      <c r="H51">
        <v>7180</v>
      </c>
    </row>
    <row r="52" spans="1:8" x14ac:dyDescent="0.2">
      <c r="A52">
        <v>7.16</v>
      </c>
      <c r="B52">
        <v>0.44</v>
      </c>
      <c r="C52">
        <v>8.640625</v>
      </c>
      <c r="F52">
        <v>4.3564356435643568E-3</v>
      </c>
      <c r="G52">
        <f>7160/(3.14*(7.77^2)/4)</f>
        <v>151.07803514954981</v>
      </c>
      <c r="H52">
        <v>7160</v>
      </c>
    </row>
    <row r="53" spans="1:8" x14ac:dyDescent="0.2">
      <c r="A53">
        <v>7.16</v>
      </c>
      <c r="B53">
        <v>0.45</v>
      </c>
      <c r="C53">
        <v>8.75</v>
      </c>
      <c r="F53">
        <v>4.4554455445544559E-3</v>
      </c>
      <c r="G53">
        <f>7160/(3.14*(7.77^2)/4)</f>
        <v>151.07803514954981</v>
      </c>
      <c r="H53">
        <v>7160</v>
      </c>
    </row>
    <row r="54" spans="1:8" x14ac:dyDescent="0.2">
      <c r="A54">
        <v>7.16</v>
      </c>
      <c r="B54">
        <v>0.46</v>
      </c>
      <c r="C54">
        <v>8.859375</v>
      </c>
      <c r="F54">
        <v>4.554455445544555E-3</v>
      </c>
      <c r="G54">
        <f>7160/(3.14*(7.77^2)/4)</f>
        <v>151.07803514954981</v>
      </c>
      <c r="H54">
        <v>7160</v>
      </c>
    </row>
    <row r="55" spans="1:8" x14ac:dyDescent="0.2">
      <c r="A55">
        <v>7.18</v>
      </c>
      <c r="B55">
        <v>0.47</v>
      </c>
      <c r="C55">
        <v>8.96875</v>
      </c>
      <c r="F55">
        <v>4.6534653465346533E-3</v>
      </c>
      <c r="G55">
        <f t="shared" ref="G55:G66" si="3">7180/(3.14*(7.77^2)/4)</f>
        <v>151.50004083432509</v>
      </c>
      <c r="H55">
        <v>7180</v>
      </c>
    </row>
    <row r="56" spans="1:8" x14ac:dyDescent="0.2">
      <c r="A56">
        <v>7.18</v>
      </c>
      <c r="B56">
        <v>0.48</v>
      </c>
      <c r="C56">
        <v>9.078125</v>
      </c>
      <c r="F56">
        <v>4.7524752475247524E-3</v>
      </c>
      <c r="G56">
        <f t="shared" si="3"/>
        <v>151.50004083432509</v>
      </c>
      <c r="H56">
        <v>7180</v>
      </c>
    </row>
    <row r="57" spans="1:8" x14ac:dyDescent="0.2">
      <c r="A57">
        <v>7.18</v>
      </c>
      <c r="B57">
        <v>0.48</v>
      </c>
      <c r="C57">
        <v>9.1875</v>
      </c>
      <c r="F57">
        <v>4.7524752475247524E-3</v>
      </c>
      <c r="G57">
        <f t="shared" si="3"/>
        <v>151.50004083432509</v>
      </c>
      <c r="H57">
        <v>7180</v>
      </c>
    </row>
    <row r="58" spans="1:8" x14ac:dyDescent="0.2">
      <c r="A58">
        <v>7.18</v>
      </c>
      <c r="B58">
        <v>0.49</v>
      </c>
      <c r="C58">
        <v>9.296875</v>
      </c>
      <c r="F58">
        <v>4.8514851485148515E-3</v>
      </c>
      <c r="G58">
        <f t="shared" si="3"/>
        <v>151.50004083432509</v>
      </c>
      <c r="H58">
        <v>7180</v>
      </c>
    </row>
    <row r="59" spans="1:8" x14ac:dyDescent="0.2">
      <c r="A59">
        <v>7.18</v>
      </c>
      <c r="B59">
        <v>0.5</v>
      </c>
      <c r="C59">
        <v>9.40625</v>
      </c>
      <c r="F59">
        <v>4.9504950495049506E-3</v>
      </c>
      <c r="G59">
        <f t="shared" si="3"/>
        <v>151.50004083432509</v>
      </c>
      <c r="H59">
        <v>7180</v>
      </c>
    </row>
    <row r="60" spans="1:8" x14ac:dyDescent="0.2">
      <c r="A60">
        <v>7.18</v>
      </c>
      <c r="B60">
        <v>0.51</v>
      </c>
      <c r="C60">
        <v>9.515625</v>
      </c>
      <c r="F60">
        <v>5.0495049504950497E-3</v>
      </c>
      <c r="G60">
        <f t="shared" si="3"/>
        <v>151.50004083432509</v>
      </c>
      <c r="H60">
        <v>7180</v>
      </c>
    </row>
    <row r="61" spans="1:8" x14ac:dyDescent="0.2">
      <c r="A61">
        <v>7.18</v>
      </c>
      <c r="B61">
        <v>0.52</v>
      </c>
      <c r="C61">
        <v>9.625</v>
      </c>
      <c r="F61">
        <v>5.1485148514851488E-3</v>
      </c>
      <c r="G61">
        <f t="shared" si="3"/>
        <v>151.50004083432509</v>
      </c>
      <c r="H61">
        <v>7180</v>
      </c>
    </row>
    <row r="62" spans="1:8" x14ac:dyDescent="0.2">
      <c r="A62">
        <v>7.18</v>
      </c>
      <c r="B62">
        <v>0.53</v>
      </c>
      <c r="C62">
        <v>9.734375</v>
      </c>
      <c r="F62">
        <v>5.2475247524752478E-3</v>
      </c>
      <c r="G62">
        <f t="shared" si="3"/>
        <v>151.50004083432509</v>
      </c>
      <c r="H62">
        <v>7180</v>
      </c>
    </row>
    <row r="63" spans="1:8" x14ac:dyDescent="0.2">
      <c r="A63">
        <v>7.18</v>
      </c>
      <c r="B63">
        <v>0.54</v>
      </c>
      <c r="C63">
        <v>9.84375</v>
      </c>
      <c r="F63">
        <v>5.3465346534653469E-3</v>
      </c>
      <c r="G63">
        <f t="shared" si="3"/>
        <v>151.50004083432509</v>
      </c>
      <c r="H63">
        <v>7180</v>
      </c>
    </row>
    <row r="64" spans="1:8" x14ac:dyDescent="0.2">
      <c r="A64">
        <v>7.18</v>
      </c>
      <c r="B64">
        <v>0.55000000000000004</v>
      </c>
      <c r="C64">
        <v>10.0625</v>
      </c>
      <c r="F64">
        <v>5.445544554455446E-3</v>
      </c>
      <c r="G64">
        <f t="shared" si="3"/>
        <v>151.50004083432509</v>
      </c>
      <c r="H64">
        <v>7180</v>
      </c>
    </row>
    <row r="65" spans="1:8" x14ac:dyDescent="0.2">
      <c r="A65">
        <v>7.18</v>
      </c>
      <c r="B65">
        <v>0.56000000000000005</v>
      </c>
      <c r="C65">
        <v>10.171875</v>
      </c>
      <c r="F65">
        <v>5.5445544554455451E-3</v>
      </c>
      <c r="G65">
        <f t="shared" si="3"/>
        <v>151.50004083432509</v>
      </c>
      <c r="H65">
        <v>7180</v>
      </c>
    </row>
    <row r="66" spans="1:8" x14ac:dyDescent="0.2">
      <c r="A66">
        <v>7.18</v>
      </c>
      <c r="B66">
        <v>0.56999999999999995</v>
      </c>
      <c r="C66">
        <v>10.28125</v>
      </c>
      <c r="F66">
        <v>5.6435643564356434E-3</v>
      </c>
      <c r="G66">
        <f t="shared" si="3"/>
        <v>151.50004083432509</v>
      </c>
      <c r="H66">
        <v>7180</v>
      </c>
    </row>
    <row r="67" spans="1:8" x14ac:dyDescent="0.2">
      <c r="A67">
        <v>7.14</v>
      </c>
      <c r="B67">
        <v>0.56999999999999995</v>
      </c>
      <c r="C67">
        <v>10.390625</v>
      </c>
      <c r="F67">
        <v>5.6435643564356434E-3</v>
      </c>
      <c r="G67">
        <f>7140/(3.14*(7.77^2)/4)</f>
        <v>150.65602946477452</v>
      </c>
      <c r="H67">
        <v>7140</v>
      </c>
    </row>
    <row r="68" spans="1:8" x14ac:dyDescent="0.2">
      <c r="A68">
        <v>7.14</v>
      </c>
      <c r="B68">
        <v>0.57999999999999996</v>
      </c>
      <c r="C68">
        <v>10.5</v>
      </c>
      <c r="F68">
        <v>5.7425742574257425E-3</v>
      </c>
      <c r="G68">
        <f>7140/(3.14*(7.77^2)/4)</f>
        <v>150.65602946477452</v>
      </c>
      <c r="H68">
        <v>7140</v>
      </c>
    </row>
    <row r="69" spans="1:8" x14ac:dyDescent="0.2">
      <c r="A69">
        <v>7.16</v>
      </c>
      <c r="B69">
        <v>0.6</v>
      </c>
      <c r="C69">
        <v>10.609375</v>
      </c>
      <c r="F69">
        <v>5.9405940594059407E-3</v>
      </c>
      <c r="G69">
        <f>7160/(3.14*(7.77^2)/4)</f>
        <v>151.07803514954981</v>
      </c>
      <c r="H69">
        <v>7160</v>
      </c>
    </row>
    <row r="70" spans="1:8" x14ac:dyDescent="0.2">
      <c r="A70">
        <v>7.16</v>
      </c>
      <c r="B70">
        <v>0.61</v>
      </c>
      <c r="C70">
        <v>10.828125</v>
      </c>
      <c r="F70">
        <v>6.0396039603960398E-3</v>
      </c>
      <c r="G70">
        <f>7160/(3.14*(7.77^2)/4)</f>
        <v>151.07803514954981</v>
      </c>
      <c r="H70">
        <v>7160</v>
      </c>
    </row>
    <row r="71" spans="1:8" x14ac:dyDescent="0.2">
      <c r="A71">
        <v>7.16</v>
      </c>
      <c r="B71">
        <v>0.62</v>
      </c>
      <c r="C71">
        <v>10.9375</v>
      </c>
      <c r="F71">
        <v>6.1386138613861389E-3</v>
      </c>
      <c r="G71">
        <f>7160/(3.14*(7.77^2)/4)</f>
        <v>151.07803514954981</v>
      </c>
      <c r="H71">
        <v>7160</v>
      </c>
    </row>
    <row r="72" spans="1:8" x14ac:dyDescent="0.2">
      <c r="A72">
        <v>7.16</v>
      </c>
      <c r="B72">
        <v>0.63</v>
      </c>
      <c r="C72">
        <v>11.046875</v>
      </c>
      <c r="F72">
        <v>6.237623762376238E-3</v>
      </c>
      <c r="G72">
        <f>7160/(3.14*(7.77^2)/4)</f>
        <v>151.07803514954981</v>
      </c>
      <c r="H72">
        <v>7160</v>
      </c>
    </row>
    <row r="73" spans="1:8" x14ac:dyDescent="0.2">
      <c r="A73">
        <v>7.18</v>
      </c>
      <c r="B73">
        <v>0.63</v>
      </c>
      <c r="C73">
        <v>11.15625</v>
      </c>
      <c r="F73">
        <v>6.237623762376238E-3</v>
      </c>
      <c r="G73">
        <f>7180/(3.14*(7.77^2)/4)</f>
        <v>151.50004083432509</v>
      </c>
      <c r="H73">
        <v>7180</v>
      </c>
    </row>
    <row r="74" spans="1:8" x14ac:dyDescent="0.2">
      <c r="A74">
        <v>7.18</v>
      </c>
      <c r="B74">
        <v>0.64</v>
      </c>
      <c r="C74">
        <v>11.265625</v>
      </c>
      <c r="F74">
        <v>6.3366336633663371E-3</v>
      </c>
      <c r="G74">
        <f>7180/(3.14*(7.77^2)/4)</f>
        <v>151.50004083432509</v>
      </c>
      <c r="H74">
        <v>7180</v>
      </c>
    </row>
    <row r="75" spans="1:8" x14ac:dyDescent="0.2">
      <c r="A75">
        <v>7.18</v>
      </c>
      <c r="B75">
        <v>0.65</v>
      </c>
      <c r="C75">
        <v>11.375</v>
      </c>
      <c r="F75">
        <v>6.4356435643564362E-3</v>
      </c>
      <c r="G75">
        <f>7180/(3.14*(7.77^2)/4)</f>
        <v>151.50004083432509</v>
      </c>
      <c r="H75">
        <v>7180</v>
      </c>
    </row>
    <row r="76" spans="1:8" x14ac:dyDescent="0.2">
      <c r="A76">
        <v>7.18</v>
      </c>
      <c r="B76">
        <v>0.66</v>
      </c>
      <c r="C76">
        <v>11.484375</v>
      </c>
      <c r="F76">
        <v>6.5346534653465353E-3</v>
      </c>
      <c r="G76">
        <f>7180/(3.14*(7.77^2)/4)</f>
        <v>151.50004083432509</v>
      </c>
      <c r="H76">
        <v>7180</v>
      </c>
    </row>
    <row r="77" spans="1:8" x14ac:dyDescent="0.2">
      <c r="A77">
        <v>7.18</v>
      </c>
      <c r="B77">
        <v>0.67</v>
      </c>
      <c r="C77">
        <v>11.59375</v>
      </c>
      <c r="F77">
        <v>6.6336633663366344E-3</v>
      </c>
      <c r="G77">
        <f>7180/(3.14*(7.77^2)/4)</f>
        <v>151.50004083432509</v>
      </c>
      <c r="H77">
        <v>7180</v>
      </c>
    </row>
    <row r="78" spans="1:8" x14ac:dyDescent="0.2">
      <c r="A78">
        <v>7.2</v>
      </c>
      <c r="B78">
        <v>0.68</v>
      </c>
      <c r="C78">
        <v>11.703125</v>
      </c>
      <c r="F78">
        <v>6.7326732673267334E-3</v>
      </c>
      <c r="G78">
        <f>7200/(3.14*(7.77^2)/4)</f>
        <v>151.92204651910038</v>
      </c>
      <c r="H78">
        <v>7200</v>
      </c>
    </row>
    <row r="79" spans="1:8" x14ac:dyDescent="0.2">
      <c r="A79">
        <v>7.2</v>
      </c>
      <c r="B79">
        <v>0.69</v>
      </c>
      <c r="C79">
        <v>11.8125</v>
      </c>
      <c r="F79">
        <v>6.8316831683168308E-3</v>
      </c>
      <c r="G79">
        <f>7200/(3.14*(7.77^2)/4)</f>
        <v>151.92204651910038</v>
      </c>
      <c r="H79">
        <v>7200</v>
      </c>
    </row>
    <row r="80" spans="1:8" x14ac:dyDescent="0.2">
      <c r="A80">
        <v>7.16</v>
      </c>
      <c r="B80">
        <v>0.7</v>
      </c>
      <c r="C80">
        <v>12.03125</v>
      </c>
      <c r="F80">
        <v>6.9306930693069299E-3</v>
      </c>
      <c r="G80">
        <f>7160/(3.14*(7.77^2)/4)</f>
        <v>151.07803514954981</v>
      </c>
      <c r="H80">
        <v>7160</v>
      </c>
    </row>
    <row r="81" spans="1:8" x14ac:dyDescent="0.2">
      <c r="A81">
        <v>7.16</v>
      </c>
      <c r="B81">
        <v>0.71</v>
      </c>
      <c r="C81">
        <v>12.140625</v>
      </c>
      <c r="F81">
        <v>7.029702970297029E-3</v>
      </c>
      <c r="G81">
        <f>7160/(3.14*(7.77^2)/4)</f>
        <v>151.07803514954981</v>
      </c>
      <c r="H81">
        <v>7160</v>
      </c>
    </row>
    <row r="82" spans="1:8" x14ac:dyDescent="0.2">
      <c r="A82">
        <v>7.16</v>
      </c>
      <c r="B82">
        <v>0.72</v>
      </c>
      <c r="C82">
        <v>12.25</v>
      </c>
      <c r="F82">
        <v>7.1287128712871281E-3</v>
      </c>
      <c r="G82">
        <f>7160/(3.14*(7.77^2)/4)</f>
        <v>151.07803514954981</v>
      </c>
      <c r="H82">
        <v>7160</v>
      </c>
    </row>
    <row r="83" spans="1:8" x14ac:dyDescent="0.2">
      <c r="A83">
        <v>7.18</v>
      </c>
      <c r="B83">
        <v>0.73</v>
      </c>
      <c r="C83">
        <v>12.359375</v>
      </c>
      <c r="F83">
        <v>7.2277227722772272E-3</v>
      </c>
      <c r="G83">
        <f>7180/(3.14*(7.77^2)/4)</f>
        <v>151.50004083432509</v>
      </c>
      <c r="H83">
        <v>7180</v>
      </c>
    </row>
    <row r="84" spans="1:8" x14ac:dyDescent="0.2">
      <c r="A84">
        <v>7.18</v>
      </c>
      <c r="B84">
        <v>0.74</v>
      </c>
      <c r="C84">
        <v>12.46875</v>
      </c>
      <c r="F84">
        <v>7.3267326732673263E-3</v>
      </c>
      <c r="G84">
        <f>7180/(3.14*(7.77^2)/4)</f>
        <v>151.50004083432509</v>
      </c>
      <c r="H84">
        <v>7180</v>
      </c>
    </row>
    <row r="85" spans="1:8" x14ac:dyDescent="0.2">
      <c r="A85">
        <v>7.16</v>
      </c>
      <c r="B85">
        <v>0.74</v>
      </c>
      <c r="C85">
        <v>12.578125</v>
      </c>
      <c r="F85">
        <v>7.3267326732673263E-3</v>
      </c>
      <c r="G85">
        <f>7160/(3.14*(7.77^2)/4)</f>
        <v>151.07803514954981</v>
      </c>
      <c r="H85">
        <v>7160</v>
      </c>
    </row>
    <row r="86" spans="1:8" x14ac:dyDescent="0.2">
      <c r="A86">
        <v>7.16</v>
      </c>
      <c r="B86">
        <v>0.75</v>
      </c>
      <c r="C86">
        <v>12.6875</v>
      </c>
      <c r="F86">
        <v>7.4257425742574254E-3</v>
      </c>
      <c r="G86">
        <f>7160/(3.14*(7.77^2)/4)</f>
        <v>151.07803514954981</v>
      </c>
      <c r="H86">
        <v>7160</v>
      </c>
    </row>
    <row r="87" spans="1:8" x14ac:dyDescent="0.2">
      <c r="A87">
        <v>7.16</v>
      </c>
      <c r="B87">
        <v>0.76</v>
      </c>
      <c r="C87">
        <v>12.796875</v>
      </c>
      <c r="F87">
        <v>7.5247524752475245E-3</v>
      </c>
      <c r="G87">
        <f>7160/(3.14*(7.77^2)/4)</f>
        <v>151.07803514954981</v>
      </c>
      <c r="H87">
        <v>7160</v>
      </c>
    </row>
    <row r="88" spans="1:8" x14ac:dyDescent="0.2">
      <c r="A88">
        <v>7.16</v>
      </c>
      <c r="B88">
        <v>0.77</v>
      </c>
      <c r="C88">
        <v>12.90625</v>
      </c>
      <c r="F88">
        <v>7.6237623762376236E-3</v>
      </c>
      <c r="G88">
        <f>7160/(3.14*(7.77^2)/4)</f>
        <v>151.07803514954981</v>
      </c>
      <c r="H88">
        <v>7160</v>
      </c>
    </row>
    <row r="89" spans="1:8" x14ac:dyDescent="0.2">
      <c r="A89">
        <v>7.16</v>
      </c>
      <c r="B89">
        <v>0.78</v>
      </c>
      <c r="C89">
        <v>13.015625</v>
      </c>
      <c r="F89">
        <v>7.7227722772277227E-3</v>
      </c>
      <c r="G89">
        <f>7160/(3.14*(7.77^2)/4)</f>
        <v>151.07803514954981</v>
      </c>
      <c r="H89">
        <v>7160</v>
      </c>
    </row>
    <row r="90" spans="1:8" x14ac:dyDescent="0.2">
      <c r="A90">
        <v>7.14</v>
      </c>
      <c r="B90">
        <v>0.79</v>
      </c>
      <c r="C90">
        <v>13.125</v>
      </c>
      <c r="F90">
        <v>7.8217821782178218E-3</v>
      </c>
      <c r="G90">
        <f>7140/(3.14*(7.77^2)/4)</f>
        <v>150.65602946477452</v>
      </c>
      <c r="H90">
        <v>7140</v>
      </c>
    </row>
    <row r="91" spans="1:8" x14ac:dyDescent="0.2">
      <c r="A91">
        <v>7.14</v>
      </c>
      <c r="B91">
        <v>0.8</v>
      </c>
      <c r="C91">
        <v>13.234375</v>
      </c>
      <c r="F91">
        <v>7.9207920792079209E-3</v>
      </c>
      <c r="G91">
        <f>7140/(3.14*(7.77^2)/4)</f>
        <v>150.65602946477452</v>
      </c>
      <c r="H91">
        <v>7140</v>
      </c>
    </row>
    <row r="92" spans="1:8" x14ac:dyDescent="0.2">
      <c r="A92">
        <v>7.14</v>
      </c>
      <c r="B92">
        <v>0.81</v>
      </c>
      <c r="C92">
        <v>13.34375</v>
      </c>
      <c r="F92">
        <v>8.01980198019802E-3</v>
      </c>
      <c r="G92">
        <f>7140/(3.14*(7.77^2)/4)</f>
        <v>150.65602946477452</v>
      </c>
      <c r="H92">
        <v>7140</v>
      </c>
    </row>
    <row r="93" spans="1:8" x14ac:dyDescent="0.2">
      <c r="A93">
        <v>7.14</v>
      </c>
      <c r="B93">
        <v>0.82</v>
      </c>
      <c r="C93">
        <v>13.453125</v>
      </c>
      <c r="F93">
        <v>8.1188118811881191E-3</v>
      </c>
      <c r="G93">
        <f>7140/(3.14*(7.77^2)/4)</f>
        <v>150.65602946477452</v>
      </c>
      <c r="H93">
        <v>7140</v>
      </c>
    </row>
    <row r="94" spans="1:8" x14ac:dyDescent="0.2">
      <c r="A94">
        <v>7.14</v>
      </c>
      <c r="B94">
        <v>0.83</v>
      </c>
      <c r="C94">
        <v>13.5625</v>
      </c>
      <c r="F94">
        <v>8.2178217821782182E-3</v>
      </c>
      <c r="G94">
        <f>7140/(3.14*(7.77^2)/4)</f>
        <v>150.65602946477452</v>
      </c>
      <c r="H94">
        <v>7140</v>
      </c>
    </row>
    <row r="95" spans="1:8" x14ac:dyDescent="0.2">
      <c r="A95">
        <v>7.16</v>
      </c>
      <c r="B95">
        <v>0.84</v>
      </c>
      <c r="C95">
        <v>13.671875</v>
      </c>
      <c r="F95">
        <v>8.3168316831683173E-3</v>
      </c>
      <c r="G95">
        <f>7160/(3.14*(7.77^2)/4)</f>
        <v>151.07803514954981</v>
      </c>
      <c r="H95">
        <v>7160</v>
      </c>
    </row>
    <row r="96" spans="1:8" x14ac:dyDescent="0.2">
      <c r="A96">
        <v>7.16</v>
      </c>
      <c r="B96">
        <v>0.85</v>
      </c>
      <c r="C96">
        <v>13.78125</v>
      </c>
      <c r="F96">
        <v>8.4158415841584164E-3</v>
      </c>
      <c r="G96">
        <f>7160/(3.14*(7.77^2)/4)</f>
        <v>151.07803514954981</v>
      </c>
      <c r="H96">
        <v>7160</v>
      </c>
    </row>
    <row r="97" spans="1:8" x14ac:dyDescent="0.2">
      <c r="A97">
        <v>7.16</v>
      </c>
      <c r="B97">
        <v>0.86</v>
      </c>
      <c r="C97">
        <v>14</v>
      </c>
      <c r="F97">
        <v>8.5148514851485155E-3</v>
      </c>
      <c r="G97">
        <f>7160/(3.14*(7.77^2)/4)</f>
        <v>151.07803514954981</v>
      </c>
      <c r="H97">
        <v>7160</v>
      </c>
    </row>
    <row r="98" spans="1:8" x14ac:dyDescent="0.2">
      <c r="A98">
        <v>7.16</v>
      </c>
      <c r="B98">
        <v>0.87</v>
      </c>
      <c r="C98">
        <v>14.109375</v>
      </c>
      <c r="F98">
        <v>8.6138613861386146E-3</v>
      </c>
      <c r="G98">
        <f>7160/(3.14*(7.77^2)/4)</f>
        <v>151.07803514954981</v>
      </c>
      <c r="H98">
        <v>7160</v>
      </c>
    </row>
    <row r="99" spans="1:8" x14ac:dyDescent="0.2">
      <c r="A99">
        <v>7.16</v>
      </c>
      <c r="B99">
        <v>0.88</v>
      </c>
      <c r="C99">
        <v>14.21875</v>
      </c>
      <c r="F99">
        <v>8.7128712871287137E-3</v>
      </c>
      <c r="G99">
        <f>7160/(3.14*(7.77^2)/4)</f>
        <v>151.07803514954981</v>
      </c>
      <c r="H99">
        <v>7160</v>
      </c>
    </row>
    <row r="100" spans="1:8" x14ac:dyDescent="0.2">
      <c r="A100">
        <v>7.18</v>
      </c>
      <c r="B100">
        <v>0.89</v>
      </c>
      <c r="C100">
        <v>14.328125</v>
      </c>
      <c r="F100">
        <v>8.8118811881188128E-3</v>
      </c>
      <c r="G100">
        <f>7180/(3.14*(7.77^2)/4)</f>
        <v>151.50004083432509</v>
      </c>
      <c r="H100">
        <v>7180</v>
      </c>
    </row>
    <row r="101" spans="1:8" x14ac:dyDescent="0.2">
      <c r="A101">
        <v>7.16</v>
      </c>
      <c r="B101">
        <v>0.9</v>
      </c>
      <c r="C101">
        <v>14.546875</v>
      </c>
      <c r="F101">
        <v>8.9108910891089119E-3</v>
      </c>
      <c r="G101">
        <f>7160/(3.14*(7.77^2)/4)</f>
        <v>151.07803514954981</v>
      </c>
      <c r="H101">
        <v>7160</v>
      </c>
    </row>
    <row r="102" spans="1:8" x14ac:dyDescent="0.2">
      <c r="A102">
        <v>7.16</v>
      </c>
      <c r="B102">
        <v>0.91</v>
      </c>
      <c r="C102">
        <v>14.65625</v>
      </c>
      <c r="F102">
        <v>9.009900990099011E-3</v>
      </c>
      <c r="G102">
        <f>7160/(3.14*(7.77^2)/4)</f>
        <v>151.07803514954981</v>
      </c>
      <c r="H102">
        <v>7160</v>
      </c>
    </row>
    <row r="103" spans="1:8" x14ac:dyDescent="0.2">
      <c r="A103">
        <v>7.16</v>
      </c>
      <c r="B103">
        <v>0.92</v>
      </c>
      <c r="C103">
        <v>14.765625</v>
      </c>
      <c r="F103">
        <v>9.1089108910891101E-3</v>
      </c>
      <c r="G103">
        <f>7160/(3.14*(7.77^2)/4)</f>
        <v>151.07803514954981</v>
      </c>
      <c r="H103">
        <v>7160</v>
      </c>
    </row>
    <row r="104" spans="1:8" x14ac:dyDescent="0.2">
      <c r="A104">
        <v>7.18</v>
      </c>
      <c r="B104">
        <v>0.92</v>
      </c>
      <c r="C104">
        <v>14.875</v>
      </c>
      <c r="F104">
        <v>9.1089108910891101E-3</v>
      </c>
      <c r="G104">
        <f>7180/(3.14*(7.77^2)/4)</f>
        <v>151.50004083432509</v>
      </c>
      <c r="H104">
        <v>7180</v>
      </c>
    </row>
    <row r="105" spans="1:8" x14ac:dyDescent="0.2">
      <c r="A105">
        <v>7.18</v>
      </c>
      <c r="B105">
        <v>0.93</v>
      </c>
      <c r="C105">
        <v>14.984375</v>
      </c>
      <c r="F105">
        <v>9.2079207920792092E-3</v>
      </c>
      <c r="G105">
        <f>7180/(3.14*(7.77^2)/4)</f>
        <v>151.50004083432509</v>
      </c>
      <c r="H105">
        <v>7180</v>
      </c>
    </row>
    <row r="106" spans="1:8" x14ac:dyDescent="0.2">
      <c r="A106">
        <v>7.2</v>
      </c>
      <c r="B106">
        <v>0.94</v>
      </c>
      <c r="C106">
        <v>15.09375</v>
      </c>
      <c r="F106">
        <v>9.3069306930693065E-3</v>
      </c>
      <c r="G106">
        <f t="shared" ref="G106:G111" si="4">7200/(3.14*(7.77^2)/4)</f>
        <v>151.92204651910038</v>
      </c>
      <c r="H106">
        <v>7200</v>
      </c>
    </row>
    <row r="107" spans="1:8" x14ac:dyDescent="0.2">
      <c r="A107">
        <v>7.2</v>
      </c>
      <c r="B107">
        <v>0.95</v>
      </c>
      <c r="C107">
        <v>15.203125</v>
      </c>
      <c r="F107">
        <v>9.4059405940594056E-3</v>
      </c>
      <c r="G107">
        <f t="shared" si="4"/>
        <v>151.92204651910038</v>
      </c>
      <c r="H107">
        <v>7200</v>
      </c>
    </row>
    <row r="108" spans="1:8" x14ac:dyDescent="0.2">
      <c r="A108">
        <v>7.2</v>
      </c>
      <c r="B108">
        <v>0.96</v>
      </c>
      <c r="C108">
        <v>15.3125</v>
      </c>
      <c r="F108">
        <v>9.5049504950495047E-3</v>
      </c>
      <c r="G108">
        <f t="shared" si="4"/>
        <v>151.92204651910038</v>
      </c>
      <c r="H108">
        <v>7200</v>
      </c>
    </row>
    <row r="109" spans="1:8" x14ac:dyDescent="0.2">
      <c r="A109">
        <v>7.2</v>
      </c>
      <c r="B109">
        <v>0.97</v>
      </c>
      <c r="C109">
        <v>15.421875</v>
      </c>
      <c r="F109">
        <v>9.6039603960396038E-3</v>
      </c>
      <c r="G109">
        <f t="shared" si="4"/>
        <v>151.92204651910038</v>
      </c>
      <c r="H109">
        <v>7200</v>
      </c>
    </row>
    <row r="110" spans="1:8" x14ac:dyDescent="0.2">
      <c r="A110">
        <v>7.2</v>
      </c>
      <c r="B110">
        <v>0.98</v>
      </c>
      <c r="C110">
        <v>15.53125</v>
      </c>
      <c r="F110">
        <v>9.7029702970297029E-3</v>
      </c>
      <c r="G110">
        <f t="shared" si="4"/>
        <v>151.92204651910038</v>
      </c>
      <c r="H110">
        <v>7200</v>
      </c>
    </row>
    <row r="111" spans="1:8" x14ac:dyDescent="0.2">
      <c r="A111">
        <v>7.2</v>
      </c>
      <c r="B111">
        <v>0.99</v>
      </c>
      <c r="C111">
        <v>15.640625</v>
      </c>
      <c r="F111">
        <v>9.801980198019802E-3</v>
      </c>
      <c r="G111">
        <f t="shared" si="4"/>
        <v>151.92204651910038</v>
      </c>
      <c r="H111">
        <v>7200</v>
      </c>
    </row>
    <row r="112" spans="1:8" x14ac:dyDescent="0.2">
      <c r="A112">
        <v>7.18</v>
      </c>
      <c r="B112">
        <v>1</v>
      </c>
      <c r="C112">
        <v>15.75</v>
      </c>
      <c r="F112">
        <v>9.9009900990099011E-3</v>
      </c>
      <c r="G112">
        <f>7180/(3.14*(7.77^2)/4)</f>
        <v>151.50004083432509</v>
      </c>
      <c r="H112">
        <v>7180</v>
      </c>
    </row>
    <row r="113" spans="1:8" x14ac:dyDescent="0.2">
      <c r="A113">
        <v>7.18</v>
      </c>
      <c r="B113">
        <v>1.01</v>
      </c>
      <c r="C113">
        <v>15.859375</v>
      </c>
      <c r="F113">
        <v>0.01</v>
      </c>
      <c r="G113">
        <f>7180/(3.14*(7.77^2)/4)</f>
        <v>151.50004083432509</v>
      </c>
      <c r="H113">
        <v>7180</v>
      </c>
    </row>
    <row r="114" spans="1:8" x14ac:dyDescent="0.2">
      <c r="A114">
        <v>7.2</v>
      </c>
      <c r="B114">
        <v>1.02</v>
      </c>
      <c r="C114">
        <v>15.96875</v>
      </c>
      <c r="F114">
        <v>1.0099009900990099E-2</v>
      </c>
      <c r="G114">
        <f>7200/(3.14*(7.77^2)/4)</f>
        <v>151.92204651910038</v>
      </c>
      <c r="H114">
        <v>7200</v>
      </c>
    </row>
    <row r="115" spans="1:8" x14ac:dyDescent="0.2">
      <c r="A115">
        <v>7.2</v>
      </c>
      <c r="B115">
        <v>1.03</v>
      </c>
      <c r="C115">
        <v>16.078125</v>
      </c>
      <c r="F115">
        <v>1.0198019801980198E-2</v>
      </c>
      <c r="G115">
        <f>7200/(3.14*(7.77^2)/4)</f>
        <v>151.92204651910038</v>
      </c>
      <c r="H115">
        <v>7200</v>
      </c>
    </row>
    <row r="116" spans="1:8" x14ac:dyDescent="0.2">
      <c r="A116">
        <v>7.22</v>
      </c>
      <c r="B116">
        <v>1.04</v>
      </c>
      <c r="C116">
        <v>16.296875</v>
      </c>
      <c r="F116">
        <v>1.0297029702970298E-2</v>
      </c>
      <c r="G116">
        <f>7220/(3.14*(7.77^2)/4)</f>
        <v>152.34405220387563</v>
      </c>
      <c r="H116">
        <v>7220</v>
      </c>
    </row>
    <row r="117" spans="1:8" x14ac:dyDescent="0.2">
      <c r="A117">
        <v>7.22</v>
      </c>
      <c r="B117">
        <v>1.05</v>
      </c>
      <c r="C117">
        <v>16.40625</v>
      </c>
      <c r="F117">
        <v>1.0396039603960397E-2</v>
      </c>
      <c r="G117">
        <f>7220/(3.14*(7.77^2)/4)</f>
        <v>152.34405220387563</v>
      </c>
      <c r="H117">
        <v>7220</v>
      </c>
    </row>
    <row r="118" spans="1:8" x14ac:dyDescent="0.2">
      <c r="A118">
        <v>7.24</v>
      </c>
      <c r="B118">
        <v>1.06</v>
      </c>
      <c r="C118">
        <v>16.515625</v>
      </c>
      <c r="F118">
        <v>1.0495049504950496E-2</v>
      </c>
      <c r="G118">
        <f>7240/(3.14*(7.77^2)/4)</f>
        <v>152.76605788865092</v>
      </c>
      <c r="H118">
        <v>7240</v>
      </c>
    </row>
    <row r="119" spans="1:8" x14ac:dyDescent="0.2">
      <c r="A119">
        <v>7.24</v>
      </c>
      <c r="B119">
        <v>1.07</v>
      </c>
      <c r="C119">
        <v>16.625</v>
      </c>
      <c r="F119">
        <v>1.0594059405940595E-2</v>
      </c>
      <c r="G119">
        <f>7240/(3.14*(7.77^2)/4)</f>
        <v>152.76605788865092</v>
      </c>
      <c r="H119">
        <v>7240</v>
      </c>
    </row>
    <row r="120" spans="1:8" x14ac:dyDescent="0.2">
      <c r="A120">
        <v>7.24</v>
      </c>
      <c r="B120">
        <v>1.08</v>
      </c>
      <c r="C120">
        <v>16.734375</v>
      </c>
      <c r="F120">
        <v>1.0693069306930694E-2</v>
      </c>
      <c r="G120">
        <f>7240/(3.14*(7.77^2)/4)</f>
        <v>152.76605788865092</v>
      </c>
      <c r="H120">
        <v>7240</v>
      </c>
    </row>
    <row r="121" spans="1:8" x14ac:dyDescent="0.2">
      <c r="A121">
        <v>7.3</v>
      </c>
      <c r="B121">
        <v>1.0900000000000001</v>
      </c>
      <c r="C121">
        <v>16.84375</v>
      </c>
      <c r="F121">
        <v>1.0792079207920793E-2</v>
      </c>
      <c r="G121">
        <f>7300/(3.14*(7.77^2)/4)</f>
        <v>154.03207494297675</v>
      </c>
      <c r="H121">
        <v>7300</v>
      </c>
    </row>
    <row r="122" spans="1:8" x14ac:dyDescent="0.2">
      <c r="A122">
        <v>7.3</v>
      </c>
      <c r="B122">
        <v>1.1000000000000001</v>
      </c>
      <c r="C122">
        <v>16.953125</v>
      </c>
      <c r="F122">
        <v>1.0891089108910892E-2</v>
      </c>
      <c r="G122">
        <f>7300/(3.14*(7.77^2)/4)</f>
        <v>154.03207494297675</v>
      </c>
      <c r="H122">
        <v>7300</v>
      </c>
    </row>
    <row r="123" spans="1:8" x14ac:dyDescent="0.2">
      <c r="A123">
        <v>7.3</v>
      </c>
      <c r="B123">
        <v>1.1100000000000001</v>
      </c>
      <c r="C123">
        <v>17.0625</v>
      </c>
      <c r="F123">
        <v>1.0990099009900991E-2</v>
      </c>
      <c r="G123">
        <f>7300/(3.14*(7.77^2)/4)</f>
        <v>154.03207494297675</v>
      </c>
      <c r="H123">
        <v>7300</v>
      </c>
    </row>
    <row r="124" spans="1:8" x14ac:dyDescent="0.2">
      <c r="A124">
        <v>7.3</v>
      </c>
      <c r="B124">
        <v>1.1200000000000001</v>
      </c>
      <c r="C124">
        <v>17.28125</v>
      </c>
      <c r="F124">
        <v>1.108910891089109E-2</v>
      </c>
      <c r="G124">
        <f>7300/(3.14*(7.77^2)/4)</f>
        <v>154.03207494297675</v>
      </c>
      <c r="H124">
        <v>7300</v>
      </c>
    </row>
    <row r="125" spans="1:8" x14ac:dyDescent="0.2">
      <c r="A125">
        <v>7.28</v>
      </c>
      <c r="B125">
        <v>1.1299999999999999</v>
      </c>
      <c r="C125">
        <v>17.390625</v>
      </c>
      <c r="F125">
        <v>1.1188118811881188E-2</v>
      </c>
      <c r="G125">
        <f>7280/(3.14*(7.77^2)/4)</f>
        <v>153.61006925820149</v>
      </c>
      <c r="H125">
        <v>7280</v>
      </c>
    </row>
    <row r="126" spans="1:8" x14ac:dyDescent="0.2">
      <c r="A126">
        <v>7.28</v>
      </c>
      <c r="B126">
        <v>1.1399999999999999</v>
      </c>
      <c r="C126">
        <v>17.5</v>
      </c>
      <c r="F126">
        <v>1.1287128712871287E-2</v>
      </c>
      <c r="G126">
        <f>7280/(3.14*(7.77^2)/4)</f>
        <v>153.61006925820149</v>
      </c>
      <c r="H126">
        <v>7280</v>
      </c>
    </row>
    <row r="127" spans="1:8" x14ac:dyDescent="0.2">
      <c r="A127">
        <v>7.28</v>
      </c>
      <c r="B127">
        <v>1.1499999999999999</v>
      </c>
      <c r="C127">
        <v>17.609375</v>
      </c>
      <c r="F127">
        <v>1.1386138613861386E-2</v>
      </c>
      <c r="G127">
        <f>7280/(3.14*(7.77^2)/4)</f>
        <v>153.61006925820149</v>
      </c>
      <c r="H127">
        <v>7280</v>
      </c>
    </row>
    <row r="128" spans="1:8" x14ac:dyDescent="0.2">
      <c r="A128">
        <v>7.34</v>
      </c>
      <c r="B128">
        <v>1.1599999999999999</v>
      </c>
      <c r="C128">
        <v>17.71875</v>
      </c>
      <c r="F128">
        <v>1.1485148514851485E-2</v>
      </c>
      <c r="G128">
        <f>7340/(3.14*(7.77^2)/4)</f>
        <v>154.87608631252732</v>
      </c>
      <c r="H128">
        <v>7340</v>
      </c>
    </row>
    <row r="129" spans="1:8" x14ac:dyDescent="0.2">
      <c r="A129">
        <v>7.34</v>
      </c>
      <c r="B129">
        <v>1.17</v>
      </c>
      <c r="C129">
        <v>17.828125</v>
      </c>
      <c r="F129">
        <v>1.1584158415841584E-2</v>
      </c>
      <c r="G129">
        <f>7340/(3.14*(7.77^2)/4)</f>
        <v>154.87608631252732</v>
      </c>
      <c r="H129">
        <v>7340</v>
      </c>
    </row>
    <row r="130" spans="1:8" x14ac:dyDescent="0.2">
      <c r="A130">
        <v>7.36</v>
      </c>
      <c r="B130">
        <v>1.17</v>
      </c>
      <c r="C130">
        <v>17.9375</v>
      </c>
      <c r="F130">
        <v>1.1584158415841584E-2</v>
      </c>
      <c r="G130">
        <f>7360/(3.14*(7.77^2)/4)</f>
        <v>155.29809199730261</v>
      </c>
      <c r="H130">
        <v>7360</v>
      </c>
    </row>
    <row r="131" spans="1:8" x14ac:dyDescent="0.2">
      <c r="A131">
        <v>7.36</v>
      </c>
      <c r="B131">
        <v>1.18</v>
      </c>
      <c r="C131">
        <v>18.046875</v>
      </c>
      <c r="F131">
        <v>1.1683168316831683E-2</v>
      </c>
      <c r="G131">
        <f>7360/(3.14*(7.77^2)/4)</f>
        <v>155.29809199730261</v>
      </c>
      <c r="H131">
        <v>7360</v>
      </c>
    </row>
    <row r="132" spans="1:8" x14ac:dyDescent="0.2">
      <c r="A132">
        <v>7.36</v>
      </c>
      <c r="B132">
        <v>1.19</v>
      </c>
      <c r="C132">
        <v>18.15625</v>
      </c>
      <c r="F132">
        <v>1.1782178217821782E-2</v>
      </c>
      <c r="G132">
        <f>7360/(3.14*(7.77^2)/4)</f>
        <v>155.29809199730261</v>
      </c>
      <c r="H132">
        <v>7360</v>
      </c>
    </row>
    <row r="133" spans="1:8" x14ac:dyDescent="0.2">
      <c r="A133">
        <v>7.34</v>
      </c>
      <c r="B133">
        <v>1.2</v>
      </c>
      <c r="C133">
        <v>18.265625</v>
      </c>
      <c r="F133">
        <v>1.1881188118811881E-2</v>
      </c>
      <c r="G133">
        <f>7340/(3.14*(7.77^2)/4)</f>
        <v>154.87608631252732</v>
      </c>
      <c r="H133">
        <v>7340</v>
      </c>
    </row>
    <row r="134" spans="1:8" x14ac:dyDescent="0.2">
      <c r="A134">
        <v>7.34</v>
      </c>
      <c r="B134">
        <v>1.21</v>
      </c>
      <c r="C134">
        <v>18.375</v>
      </c>
      <c r="F134">
        <v>1.198019801980198E-2</v>
      </c>
      <c r="G134">
        <f>7340/(3.14*(7.77^2)/4)</f>
        <v>154.87608631252732</v>
      </c>
      <c r="H134">
        <v>7340</v>
      </c>
    </row>
    <row r="135" spans="1:8" x14ac:dyDescent="0.2">
      <c r="A135">
        <v>7.4</v>
      </c>
      <c r="B135">
        <v>1.21</v>
      </c>
      <c r="C135">
        <v>18.484375</v>
      </c>
      <c r="F135">
        <v>1.198019801980198E-2</v>
      </c>
      <c r="G135">
        <f t="shared" ref="G135:G140" si="5">7400/(3.14*(7.77^2)/4)</f>
        <v>156.14210336685315</v>
      </c>
      <c r="H135">
        <v>7400</v>
      </c>
    </row>
    <row r="136" spans="1:8" x14ac:dyDescent="0.2">
      <c r="A136">
        <v>7.4</v>
      </c>
      <c r="B136">
        <v>1.22</v>
      </c>
      <c r="C136">
        <v>18.59375</v>
      </c>
      <c r="F136">
        <v>1.207920792079208E-2</v>
      </c>
      <c r="G136">
        <f t="shared" si="5"/>
        <v>156.14210336685315</v>
      </c>
      <c r="H136">
        <v>7400</v>
      </c>
    </row>
    <row r="137" spans="1:8" x14ac:dyDescent="0.2">
      <c r="A137">
        <v>7.4</v>
      </c>
      <c r="B137">
        <v>1.23</v>
      </c>
      <c r="C137">
        <v>18.703125</v>
      </c>
      <c r="F137">
        <v>1.2178217821782179E-2</v>
      </c>
      <c r="G137">
        <f t="shared" si="5"/>
        <v>156.14210336685315</v>
      </c>
      <c r="H137">
        <v>7400</v>
      </c>
    </row>
    <row r="138" spans="1:8" x14ac:dyDescent="0.2">
      <c r="A138">
        <v>7.4</v>
      </c>
      <c r="B138">
        <v>1.24</v>
      </c>
      <c r="C138">
        <v>18.8125</v>
      </c>
      <c r="F138">
        <v>1.2277227722772278E-2</v>
      </c>
      <c r="G138">
        <f t="shared" si="5"/>
        <v>156.14210336685315</v>
      </c>
      <c r="H138">
        <v>7400</v>
      </c>
    </row>
    <row r="139" spans="1:8" x14ac:dyDescent="0.2">
      <c r="A139">
        <v>7.4</v>
      </c>
      <c r="B139">
        <v>1.25</v>
      </c>
      <c r="C139">
        <v>18.921875</v>
      </c>
      <c r="F139">
        <v>1.2376237623762377E-2</v>
      </c>
      <c r="G139">
        <f t="shared" si="5"/>
        <v>156.14210336685315</v>
      </c>
      <c r="H139">
        <v>7400</v>
      </c>
    </row>
    <row r="140" spans="1:8" x14ac:dyDescent="0.2">
      <c r="A140">
        <v>7.4</v>
      </c>
      <c r="B140">
        <v>1.26</v>
      </c>
      <c r="C140">
        <v>19.03125</v>
      </c>
      <c r="F140">
        <v>1.2475247524752476E-2</v>
      </c>
      <c r="G140">
        <f t="shared" si="5"/>
        <v>156.14210336685315</v>
      </c>
      <c r="H140">
        <v>7400</v>
      </c>
    </row>
    <row r="141" spans="1:8" x14ac:dyDescent="0.2">
      <c r="A141">
        <v>7.38</v>
      </c>
      <c r="B141">
        <v>1.27</v>
      </c>
      <c r="C141">
        <v>19.140625</v>
      </c>
      <c r="F141">
        <v>1.2574257425742575E-2</v>
      </c>
      <c r="G141">
        <f>7380/(3.14*(7.77^2)/4)</f>
        <v>155.72009768207786</v>
      </c>
      <c r="H141">
        <v>7380</v>
      </c>
    </row>
    <row r="142" spans="1:8" x14ac:dyDescent="0.2">
      <c r="A142">
        <v>7.38</v>
      </c>
      <c r="B142">
        <v>1.28</v>
      </c>
      <c r="C142">
        <v>19.25</v>
      </c>
      <c r="F142">
        <v>1.2673267326732674E-2</v>
      </c>
      <c r="G142">
        <f>7380/(3.14*(7.77^2)/4)</f>
        <v>155.72009768207786</v>
      </c>
      <c r="H142">
        <v>7380</v>
      </c>
    </row>
    <row r="143" spans="1:8" x14ac:dyDescent="0.2">
      <c r="A143">
        <v>7.42</v>
      </c>
      <c r="B143">
        <v>1.29</v>
      </c>
      <c r="C143">
        <v>19.359375</v>
      </c>
      <c r="F143">
        <v>1.2772277227722773E-2</v>
      </c>
      <c r="G143">
        <f>7420/(3.14*(7.77^2)/4)</f>
        <v>156.56410905162844</v>
      </c>
      <c r="H143">
        <v>7420</v>
      </c>
    </row>
    <row r="144" spans="1:8" x14ac:dyDescent="0.2">
      <c r="A144">
        <v>7.42</v>
      </c>
      <c r="B144">
        <v>1.3</v>
      </c>
      <c r="C144">
        <v>19.46875</v>
      </c>
      <c r="F144">
        <v>1.2871287128712872E-2</v>
      </c>
      <c r="G144">
        <f>7420/(3.14*(7.77^2)/4)</f>
        <v>156.56410905162844</v>
      </c>
      <c r="H144">
        <v>7420</v>
      </c>
    </row>
    <row r="145" spans="1:8" x14ac:dyDescent="0.2">
      <c r="A145">
        <v>7.42</v>
      </c>
      <c r="B145">
        <v>1.31</v>
      </c>
      <c r="C145">
        <v>19.6875</v>
      </c>
      <c r="F145">
        <v>1.2970297029702971E-2</v>
      </c>
      <c r="G145">
        <f>7420/(3.14*(7.77^2)/4)</f>
        <v>156.56410905162844</v>
      </c>
      <c r="H145">
        <v>7420</v>
      </c>
    </row>
    <row r="146" spans="1:8" x14ac:dyDescent="0.2">
      <c r="A146">
        <v>7.42</v>
      </c>
      <c r="B146">
        <v>1.32</v>
      </c>
      <c r="C146">
        <v>19.796875</v>
      </c>
      <c r="F146">
        <v>1.3069306930693071E-2</v>
      </c>
      <c r="G146">
        <f>7420/(3.14*(7.77^2)/4)</f>
        <v>156.56410905162844</v>
      </c>
      <c r="H146">
        <v>7420</v>
      </c>
    </row>
    <row r="147" spans="1:8" x14ac:dyDescent="0.2">
      <c r="A147">
        <v>7.4</v>
      </c>
      <c r="B147">
        <v>1.33</v>
      </c>
      <c r="C147">
        <v>19.90625</v>
      </c>
      <c r="F147">
        <v>1.316831683168317E-2</v>
      </c>
      <c r="G147">
        <f>7400/(3.14*(7.77^2)/4)</f>
        <v>156.14210336685315</v>
      </c>
      <c r="H147">
        <v>7400</v>
      </c>
    </row>
    <row r="148" spans="1:8" x14ac:dyDescent="0.2">
      <c r="A148">
        <v>7.4</v>
      </c>
      <c r="B148">
        <v>1.34</v>
      </c>
      <c r="C148">
        <v>20.015625</v>
      </c>
      <c r="F148">
        <v>1.3267326732673269E-2</v>
      </c>
      <c r="G148">
        <f>7400/(3.14*(7.77^2)/4)</f>
        <v>156.14210336685315</v>
      </c>
      <c r="H148">
        <v>7400</v>
      </c>
    </row>
    <row r="149" spans="1:8" x14ac:dyDescent="0.2">
      <c r="A149">
        <v>7.4</v>
      </c>
      <c r="B149">
        <v>1.35</v>
      </c>
      <c r="C149">
        <v>20.125</v>
      </c>
      <c r="F149">
        <v>1.3366336633663368E-2</v>
      </c>
      <c r="G149">
        <f>7400/(3.14*(7.77^2)/4)</f>
        <v>156.14210336685315</v>
      </c>
      <c r="H149">
        <v>7400</v>
      </c>
    </row>
    <row r="150" spans="1:8" x14ac:dyDescent="0.2">
      <c r="A150">
        <v>7.44</v>
      </c>
      <c r="B150">
        <v>1.36</v>
      </c>
      <c r="C150">
        <v>20.234375</v>
      </c>
      <c r="F150">
        <v>1.3465346534653467E-2</v>
      </c>
      <c r="G150">
        <f>7440/(3.14*(7.77^2)/4)</f>
        <v>156.98611473640372</v>
      </c>
      <c r="H150">
        <v>7440</v>
      </c>
    </row>
    <row r="151" spans="1:8" x14ac:dyDescent="0.2">
      <c r="A151">
        <v>7.44</v>
      </c>
      <c r="B151">
        <v>1.37</v>
      </c>
      <c r="C151">
        <v>20.34375</v>
      </c>
      <c r="F151">
        <v>1.3564356435643566E-2</v>
      </c>
      <c r="G151">
        <f>7440/(3.14*(7.77^2)/4)</f>
        <v>156.98611473640372</v>
      </c>
      <c r="H151">
        <v>7440</v>
      </c>
    </row>
    <row r="152" spans="1:8" x14ac:dyDescent="0.2">
      <c r="A152">
        <v>7.42</v>
      </c>
      <c r="B152">
        <v>1.38</v>
      </c>
      <c r="C152">
        <v>20.453125</v>
      </c>
      <c r="F152">
        <v>1.3663366336633662E-2</v>
      </c>
      <c r="G152">
        <f>7420/(3.14*(7.77^2)/4)</f>
        <v>156.56410905162844</v>
      </c>
      <c r="H152">
        <v>7420</v>
      </c>
    </row>
    <row r="153" spans="1:8" x14ac:dyDescent="0.2">
      <c r="A153">
        <v>7.42</v>
      </c>
      <c r="B153">
        <v>1.39</v>
      </c>
      <c r="C153">
        <v>20.5625</v>
      </c>
      <c r="F153">
        <v>1.3762376237623761E-2</v>
      </c>
      <c r="G153">
        <f>7420/(3.14*(7.77^2)/4)</f>
        <v>156.56410905162844</v>
      </c>
      <c r="H153">
        <v>7420</v>
      </c>
    </row>
    <row r="154" spans="1:8" x14ac:dyDescent="0.2">
      <c r="A154">
        <v>7.42</v>
      </c>
      <c r="B154">
        <v>1.4</v>
      </c>
      <c r="C154">
        <v>20.78125</v>
      </c>
      <c r="F154">
        <v>1.386138613861386E-2</v>
      </c>
      <c r="G154">
        <f>7420/(3.14*(7.77^2)/4)</f>
        <v>156.56410905162844</v>
      </c>
      <c r="H154">
        <v>7420</v>
      </c>
    </row>
    <row r="155" spans="1:8" x14ac:dyDescent="0.2">
      <c r="A155">
        <v>7.42</v>
      </c>
      <c r="B155">
        <v>1.41</v>
      </c>
      <c r="C155">
        <v>20.890625</v>
      </c>
      <c r="F155">
        <v>1.3960396039603959E-2</v>
      </c>
      <c r="G155">
        <f>7420/(3.14*(7.77^2)/4)</f>
        <v>156.56410905162844</v>
      </c>
      <c r="H155">
        <v>7420</v>
      </c>
    </row>
    <row r="156" spans="1:8" x14ac:dyDescent="0.2">
      <c r="A156">
        <v>7.42</v>
      </c>
      <c r="B156">
        <v>1.42</v>
      </c>
      <c r="C156">
        <v>21</v>
      </c>
      <c r="F156">
        <v>1.4059405940594058E-2</v>
      </c>
      <c r="G156">
        <f>7420/(3.14*(7.77^2)/4)</f>
        <v>156.56410905162844</v>
      </c>
      <c r="H156">
        <v>7420</v>
      </c>
    </row>
    <row r="157" spans="1:8" x14ac:dyDescent="0.2">
      <c r="A157">
        <v>7.46</v>
      </c>
      <c r="B157">
        <v>1.43</v>
      </c>
      <c r="C157">
        <v>21.109375</v>
      </c>
      <c r="F157">
        <v>1.4158415841584157E-2</v>
      </c>
      <c r="G157">
        <f t="shared" ref="G157:G162" si="6">7460/(3.14*(7.77^2)/4)</f>
        <v>157.40812042117901</v>
      </c>
      <c r="H157">
        <v>7460</v>
      </c>
    </row>
    <row r="158" spans="1:8" x14ac:dyDescent="0.2">
      <c r="A158">
        <v>7.46</v>
      </c>
      <c r="B158">
        <v>1.44</v>
      </c>
      <c r="C158">
        <v>21.21875</v>
      </c>
      <c r="F158">
        <v>1.4257425742574256E-2</v>
      </c>
      <c r="G158">
        <f t="shared" si="6"/>
        <v>157.40812042117901</v>
      </c>
      <c r="H158">
        <v>7460</v>
      </c>
    </row>
    <row r="159" spans="1:8" x14ac:dyDescent="0.2">
      <c r="A159">
        <v>7.46</v>
      </c>
      <c r="B159">
        <v>1.45</v>
      </c>
      <c r="C159">
        <v>21.328125</v>
      </c>
      <c r="F159">
        <v>1.4356435643564355E-2</v>
      </c>
      <c r="G159">
        <f t="shared" si="6"/>
        <v>157.40812042117901</v>
      </c>
      <c r="H159">
        <v>7460</v>
      </c>
    </row>
    <row r="160" spans="1:8" x14ac:dyDescent="0.2">
      <c r="A160">
        <v>7.46</v>
      </c>
      <c r="B160">
        <v>1.46</v>
      </c>
      <c r="C160">
        <v>21.4375</v>
      </c>
      <c r="F160">
        <v>1.4455445544554454E-2</v>
      </c>
      <c r="G160">
        <f t="shared" si="6"/>
        <v>157.40812042117901</v>
      </c>
      <c r="H160">
        <v>7460</v>
      </c>
    </row>
    <row r="161" spans="1:8" x14ac:dyDescent="0.2">
      <c r="A161">
        <v>7.46</v>
      </c>
      <c r="B161">
        <v>1.47</v>
      </c>
      <c r="C161">
        <v>21.65625</v>
      </c>
      <c r="F161">
        <v>1.4554455445544554E-2</v>
      </c>
      <c r="G161">
        <f t="shared" si="6"/>
        <v>157.40812042117901</v>
      </c>
      <c r="H161">
        <v>7460</v>
      </c>
    </row>
    <row r="162" spans="1:8" x14ac:dyDescent="0.2">
      <c r="A162">
        <v>7.46</v>
      </c>
      <c r="B162">
        <v>1.48</v>
      </c>
      <c r="C162">
        <v>21.765625</v>
      </c>
      <c r="F162">
        <v>1.4653465346534653E-2</v>
      </c>
      <c r="G162">
        <f t="shared" si="6"/>
        <v>157.40812042117901</v>
      </c>
      <c r="H162">
        <v>7460</v>
      </c>
    </row>
    <row r="163" spans="1:8" x14ac:dyDescent="0.2">
      <c r="A163">
        <v>7.48</v>
      </c>
      <c r="B163">
        <v>1.49</v>
      </c>
      <c r="C163">
        <v>21.875</v>
      </c>
      <c r="F163">
        <v>1.4752475247524752E-2</v>
      </c>
      <c r="G163">
        <f>7480/(3.14*(7.77^2)/4)</f>
        <v>157.83012610595426</v>
      </c>
      <c r="H163">
        <v>7480</v>
      </c>
    </row>
    <row r="164" spans="1:8" x14ac:dyDescent="0.2">
      <c r="A164">
        <v>7.48</v>
      </c>
      <c r="B164">
        <v>1.5</v>
      </c>
      <c r="C164">
        <v>21.984375</v>
      </c>
      <c r="F164">
        <v>1.4851485148514851E-2</v>
      </c>
      <c r="G164">
        <f>7480/(3.14*(7.77^2)/4)</f>
        <v>157.83012610595426</v>
      </c>
      <c r="H164">
        <v>7480</v>
      </c>
    </row>
    <row r="165" spans="1:8" x14ac:dyDescent="0.2">
      <c r="A165">
        <v>7.48</v>
      </c>
      <c r="B165">
        <v>1.51</v>
      </c>
      <c r="C165">
        <v>22.09375</v>
      </c>
      <c r="F165">
        <v>1.495049504950495E-2</v>
      </c>
      <c r="G165">
        <f>7480/(3.14*(7.77^2)/4)</f>
        <v>157.83012610595426</v>
      </c>
      <c r="H165">
        <v>7480</v>
      </c>
    </row>
    <row r="166" spans="1:8" x14ac:dyDescent="0.2">
      <c r="A166">
        <v>7.46</v>
      </c>
      <c r="B166">
        <v>1.52</v>
      </c>
      <c r="C166">
        <v>22.203125</v>
      </c>
      <c r="F166">
        <v>1.5049504950495049E-2</v>
      </c>
      <c r="G166">
        <f>7460/(3.14*(7.77^2)/4)</f>
        <v>157.40812042117901</v>
      </c>
      <c r="H166">
        <v>7460</v>
      </c>
    </row>
    <row r="167" spans="1:8" x14ac:dyDescent="0.2">
      <c r="A167">
        <v>7.44</v>
      </c>
      <c r="B167">
        <v>1.53</v>
      </c>
      <c r="C167">
        <v>22.421875</v>
      </c>
      <c r="F167">
        <v>1.5148514851485148E-2</v>
      </c>
      <c r="G167">
        <f>7440/(3.14*(7.77^2)/4)</f>
        <v>156.98611473640372</v>
      </c>
      <c r="H167">
        <v>7440</v>
      </c>
    </row>
    <row r="168" spans="1:8" x14ac:dyDescent="0.2">
      <c r="A168">
        <v>7.44</v>
      </c>
      <c r="B168">
        <v>1.54</v>
      </c>
      <c r="C168">
        <v>22.53125</v>
      </c>
      <c r="F168">
        <v>1.5247524752475247E-2</v>
      </c>
      <c r="G168">
        <f>7440/(3.14*(7.77^2)/4)</f>
        <v>156.98611473640372</v>
      </c>
      <c r="H168">
        <v>7440</v>
      </c>
    </row>
    <row r="169" spans="1:8" x14ac:dyDescent="0.2">
      <c r="A169">
        <v>7.44</v>
      </c>
      <c r="B169">
        <v>1.55</v>
      </c>
      <c r="C169">
        <v>22.640625</v>
      </c>
      <c r="F169">
        <v>1.5346534653465346E-2</v>
      </c>
      <c r="G169">
        <f>7440/(3.14*(7.77^2)/4)</f>
        <v>156.98611473640372</v>
      </c>
      <c r="H169">
        <v>7440</v>
      </c>
    </row>
    <row r="170" spans="1:8" x14ac:dyDescent="0.2">
      <c r="A170">
        <v>7.5</v>
      </c>
      <c r="B170">
        <v>1.56</v>
      </c>
      <c r="C170">
        <v>22.75</v>
      </c>
      <c r="F170">
        <v>1.5445544554455445E-2</v>
      </c>
      <c r="G170">
        <f>7500/(3.14*(7.77^2)/4)</f>
        <v>158.25213179072955</v>
      </c>
      <c r="H170">
        <v>7500</v>
      </c>
    </row>
    <row r="171" spans="1:8" x14ac:dyDescent="0.2">
      <c r="A171">
        <v>7.5</v>
      </c>
      <c r="B171">
        <v>1.57</v>
      </c>
      <c r="C171">
        <v>22.859375</v>
      </c>
      <c r="F171">
        <v>1.5544554455445544E-2</v>
      </c>
      <c r="G171">
        <f>7500/(3.14*(7.77^2)/4)</f>
        <v>158.25213179072955</v>
      </c>
      <c r="H171">
        <v>7500</v>
      </c>
    </row>
    <row r="172" spans="1:8" x14ac:dyDescent="0.2">
      <c r="A172">
        <v>7.5</v>
      </c>
      <c r="B172">
        <v>1.58</v>
      </c>
      <c r="C172">
        <v>22.96875</v>
      </c>
      <c r="F172">
        <v>1.5643564356435644E-2</v>
      </c>
      <c r="G172">
        <f>7500/(3.14*(7.77^2)/4)</f>
        <v>158.25213179072955</v>
      </c>
      <c r="H172">
        <v>7500</v>
      </c>
    </row>
    <row r="173" spans="1:8" x14ac:dyDescent="0.2">
      <c r="A173">
        <v>7.48</v>
      </c>
      <c r="B173">
        <v>1.58</v>
      </c>
      <c r="C173">
        <v>23.078125</v>
      </c>
      <c r="F173">
        <v>1.5643564356435644E-2</v>
      </c>
      <c r="G173">
        <f>7480/(3.14*(7.77^2)/4)</f>
        <v>157.83012610595426</v>
      </c>
      <c r="H173">
        <v>7480</v>
      </c>
    </row>
    <row r="174" spans="1:8" x14ac:dyDescent="0.2">
      <c r="A174">
        <v>7.48</v>
      </c>
      <c r="B174">
        <v>1.59</v>
      </c>
      <c r="C174">
        <v>23.1875</v>
      </c>
      <c r="F174">
        <v>1.5742574257425743E-2</v>
      </c>
      <c r="G174">
        <f>7480/(3.14*(7.77^2)/4)</f>
        <v>157.83012610595426</v>
      </c>
      <c r="H174">
        <v>7480</v>
      </c>
    </row>
    <row r="175" spans="1:8" x14ac:dyDescent="0.2">
      <c r="A175">
        <v>7.48</v>
      </c>
      <c r="B175">
        <v>1.6</v>
      </c>
      <c r="C175">
        <v>23.296875</v>
      </c>
      <c r="F175">
        <v>1.5841584158415842E-2</v>
      </c>
      <c r="G175">
        <f>7480/(3.14*(7.77^2)/4)</f>
        <v>157.83012610595426</v>
      </c>
      <c r="H175">
        <v>7480</v>
      </c>
    </row>
    <row r="176" spans="1:8" x14ac:dyDescent="0.2">
      <c r="A176">
        <v>7.48</v>
      </c>
      <c r="B176">
        <v>1.61</v>
      </c>
      <c r="C176">
        <v>23.40625</v>
      </c>
      <c r="F176">
        <v>1.5940594059405941E-2</v>
      </c>
      <c r="G176">
        <f>7480/(3.14*(7.77^2)/4)</f>
        <v>157.83012610595426</v>
      </c>
      <c r="H176">
        <v>7480</v>
      </c>
    </row>
    <row r="177" spans="1:8" x14ac:dyDescent="0.2">
      <c r="A177">
        <v>7.48</v>
      </c>
      <c r="B177">
        <v>1.62</v>
      </c>
      <c r="C177">
        <v>23.515625</v>
      </c>
      <c r="F177">
        <v>1.603960396039604E-2</v>
      </c>
      <c r="G177">
        <f>7480/(3.14*(7.77^2)/4)</f>
        <v>157.83012610595426</v>
      </c>
      <c r="H177">
        <v>7480</v>
      </c>
    </row>
    <row r="178" spans="1:8" x14ac:dyDescent="0.2">
      <c r="A178">
        <v>7.5</v>
      </c>
      <c r="B178">
        <v>1.63</v>
      </c>
      <c r="C178">
        <v>23.625</v>
      </c>
      <c r="F178">
        <v>1.6138613861386139E-2</v>
      </c>
      <c r="G178">
        <f>7500/(3.14*(7.77^2)/4)</f>
        <v>158.25213179072955</v>
      </c>
      <c r="H178">
        <v>7500</v>
      </c>
    </row>
    <row r="179" spans="1:8" x14ac:dyDescent="0.2">
      <c r="A179">
        <v>7.5</v>
      </c>
      <c r="B179">
        <v>1.64</v>
      </c>
      <c r="C179">
        <v>23.734375</v>
      </c>
      <c r="F179">
        <v>1.6237623762376238E-2</v>
      </c>
      <c r="G179">
        <f>7500/(3.14*(7.77^2)/4)</f>
        <v>158.25213179072955</v>
      </c>
      <c r="H179">
        <v>7500</v>
      </c>
    </row>
    <row r="180" spans="1:8" x14ac:dyDescent="0.2">
      <c r="A180">
        <v>7.52</v>
      </c>
      <c r="B180">
        <v>1.65</v>
      </c>
      <c r="C180">
        <v>23.84375</v>
      </c>
      <c r="F180">
        <v>1.6336633663366337E-2</v>
      </c>
      <c r="G180">
        <f t="shared" ref="G180:G189" si="7">7520/(3.14*(7.77^2)/4)</f>
        <v>158.67413747550484</v>
      </c>
      <c r="H180">
        <v>7520</v>
      </c>
    </row>
    <row r="181" spans="1:8" x14ac:dyDescent="0.2">
      <c r="A181">
        <v>7.52</v>
      </c>
      <c r="B181">
        <v>1.66</v>
      </c>
      <c r="C181">
        <v>23.953125</v>
      </c>
      <c r="F181">
        <v>1.6435643564356436E-2</v>
      </c>
      <c r="G181">
        <f t="shared" si="7"/>
        <v>158.67413747550484</v>
      </c>
      <c r="H181">
        <v>7520</v>
      </c>
    </row>
    <row r="182" spans="1:8" x14ac:dyDescent="0.2">
      <c r="A182">
        <v>7.52</v>
      </c>
      <c r="B182">
        <v>1.67</v>
      </c>
      <c r="C182">
        <v>24.171875</v>
      </c>
      <c r="F182">
        <v>1.6534653465346535E-2</v>
      </c>
      <c r="G182">
        <f t="shared" si="7"/>
        <v>158.67413747550484</v>
      </c>
      <c r="H182">
        <v>7520</v>
      </c>
    </row>
    <row r="183" spans="1:8" x14ac:dyDescent="0.2">
      <c r="A183">
        <v>7.52</v>
      </c>
      <c r="B183">
        <v>1.68</v>
      </c>
      <c r="C183">
        <v>24.28125</v>
      </c>
      <c r="F183">
        <v>1.6633663366336635E-2</v>
      </c>
      <c r="G183">
        <f t="shared" si="7"/>
        <v>158.67413747550484</v>
      </c>
      <c r="H183">
        <v>7520</v>
      </c>
    </row>
    <row r="184" spans="1:8" x14ac:dyDescent="0.2">
      <c r="A184">
        <v>7.52</v>
      </c>
      <c r="B184">
        <v>1.69</v>
      </c>
      <c r="C184">
        <v>24.390625</v>
      </c>
      <c r="F184">
        <v>1.6732673267326734E-2</v>
      </c>
      <c r="G184">
        <f t="shared" si="7"/>
        <v>158.67413747550484</v>
      </c>
      <c r="H184">
        <v>7520</v>
      </c>
    </row>
    <row r="185" spans="1:8" x14ac:dyDescent="0.2">
      <c r="A185">
        <v>7.52</v>
      </c>
      <c r="B185">
        <v>1.7</v>
      </c>
      <c r="C185">
        <v>24.5</v>
      </c>
      <c r="F185">
        <v>1.6831683168316833E-2</v>
      </c>
      <c r="G185">
        <f t="shared" si="7"/>
        <v>158.67413747550484</v>
      </c>
      <c r="H185">
        <v>7520</v>
      </c>
    </row>
    <row r="186" spans="1:8" x14ac:dyDescent="0.2">
      <c r="A186">
        <v>7.52</v>
      </c>
      <c r="B186">
        <v>1.71</v>
      </c>
      <c r="C186">
        <v>24.609375</v>
      </c>
      <c r="F186">
        <v>1.6930693069306932E-2</v>
      </c>
      <c r="G186">
        <f t="shared" si="7"/>
        <v>158.67413747550484</v>
      </c>
      <c r="H186">
        <v>7520</v>
      </c>
    </row>
    <row r="187" spans="1:8" x14ac:dyDescent="0.2">
      <c r="A187">
        <v>7.52</v>
      </c>
      <c r="B187">
        <v>1.72</v>
      </c>
      <c r="C187">
        <v>24.71875</v>
      </c>
      <c r="F187">
        <v>1.7029702970297031E-2</v>
      </c>
      <c r="G187">
        <f t="shared" si="7"/>
        <v>158.67413747550484</v>
      </c>
      <c r="H187">
        <v>7520</v>
      </c>
    </row>
    <row r="188" spans="1:8" x14ac:dyDescent="0.2">
      <c r="A188">
        <v>7.52</v>
      </c>
      <c r="B188">
        <v>1.73</v>
      </c>
      <c r="C188">
        <v>24.828125</v>
      </c>
      <c r="F188">
        <v>1.712871287128713E-2</v>
      </c>
      <c r="G188">
        <f t="shared" si="7"/>
        <v>158.67413747550484</v>
      </c>
      <c r="H188">
        <v>7520</v>
      </c>
    </row>
    <row r="189" spans="1:8" x14ac:dyDescent="0.2">
      <c r="A189">
        <v>7.52</v>
      </c>
      <c r="B189">
        <v>1.74</v>
      </c>
      <c r="C189">
        <v>24.9375</v>
      </c>
      <c r="F189">
        <v>1.7227722772277229E-2</v>
      </c>
      <c r="G189">
        <f t="shared" si="7"/>
        <v>158.67413747550484</v>
      </c>
      <c r="H189">
        <v>7520</v>
      </c>
    </row>
    <row r="190" spans="1:8" x14ac:dyDescent="0.2">
      <c r="A190">
        <v>7.56</v>
      </c>
      <c r="B190">
        <v>1.74</v>
      </c>
      <c r="C190">
        <v>25.046875</v>
      </c>
      <c r="F190">
        <v>1.7227722772277229E-2</v>
      </c>
      <c r="G190">
        <f>7560/(3.14*(7.77^2)/4)</f>
        <v>159.51814884505538</v>
      </c>
      <c r="H190">
        <v>7560</v>
      </c>
    </row>
    <row r="191" spans="1:8" x14ac:dyDescent="0.2">
      <c r="A191">
        <v>7.56</v>
      </c>
      <c r="B191">
        <v>1.75</v>
      </c>
      <c r="C191">
        <v>25.15625</v>
      </c>
      <c r="F191">
        <v>1.7326732673267328E-2</v>
      </c>
      <c r="G191">
        <f>7560/(3.14*(7.77^2)/4)</f>
        <v>159.51814884505538</v>
      </c>
      <c r="H191">
        <v>7560</v>
      </c>
    </row>
    <row r="192" spans="1:8" x14ac:dyDescent="0.2">
      <c r="A192">
        <v>7.54</v>
      </c>
      <c r="B192">
        <v>1.76</v>
      </c>
      <c r="C192">
        <v>25.265625</v>
      </c>
      <c r="F192">
        <v>1.7425742574257427E-2</v>
      </c>
      <c r="G192">
        <f>7540/(3.14*(7.77^2)/4)</f>
        <v>159.09614316028012</v>
      </c>
      <c r="H192">
        <v>7540</v>
      </c>
    </row>
    <row r="193" spans="1:8" x14ac:dyDescent="0.2">
      <c r="A193">
        <v>7.54</v>
      </c>
      <c r="B193">
        <v>1.77</v>
      </c>
      <c r="C193">
        <v>25.375</v>
      </c>
      <c r="F193">
        <v>1.7524752475247526E-2</v>
      </c>
      <c r="G193">
        <f>7540/(3.14*(7.77^2)/4)</f>
        <v>159.09614316028012</v>
      </c>
      <c r="H193">
        <v>7540</v>
      </c>
    </row>
    <row r="194" spans="1:8" x14ac:dyDescent="0.2">
      <c r="A194">
        <v>7.54</v>
      </c>
      <c r="B194">
        <v>1.78</v>
      </c>
      <c r="C194">
        <v>25.484375</v>
      </c>
      <c r="F194">
        <v>1.7623762376237626E-2</v>
      </c>
      <c r="G194">
        <f>7540/(3.14*(7.77^2)/4)</f>
        <v>159.09614316028012</v>
      </c>
      <c r="H194">
        <v>7540</v>
      </c>
    </row>
    <row r="195" spans="1:8" x14ac:dyDescent="0.2">
      <c r="A195">
        <v>7.54</v>
      </c>
      <c r="B195">
        <v>1.79</v>
      </c>
      <c r="C195">
        <v>25.59375</v>
      </c>
      <c r="F195">
        <v>1.7722772277227725E-2</v>
      </c>
      <c r="G195">
        <f>7540/(3.14*(7.77^2)/4)</f>
        <v>159.09614316028012</v>
      </c>
      <c r="H195">
        <v>7540</v>
      </c>
    </row>
    <row r="196" spans="1:8" x14ac:dyDescent="0.2">
      <c r="A196">
        <v>7.54</v>
      </c>
      <c r="B196">
        <v>1.8</v>
      </c>
      <c r="C196">
        <v>25.703125</v>
      </c>
      <c r="F196">
        <v>1.7821782178217824E-2</v>
      </c>
      <c r="G196">
        <f>7540/(3.14*(7.77^2)/4)</f>
        <v>159.09614316028012</v>
      </c>
      <c r="H196">
        <v>7540</v>
      </c>
    </row>
    <row r="197" spans="1:8" x14ac:dyDescent="0.2">
      <c r="A197">
        <v>7.58</v>
      </c>
      <c r="B197">
        <v>1.8</v>
      </c>
      <c r="C197">
        <v>25.8125</v>
      </c>
      <c r="F197">
        <v>1.7821782178217824E-2</v>
      </c>
      <c r="G197">
        <f t="shared" ref="G197:G202" si="8">7580/(3.14*(7.77^2)/4)</f>
        <v>159.94015452983066</v>
      </c>
      <c r="H197">
        <v>7580</v>
      </c>
    </row>
    <row r="198" spans="1:8" x14ac:dyDescent="0.2">
      <c r="A198">
        <v>7.58</v>
      </c>
      <c r="B198">
        <v>1.81</v>
      </c>
      <c r="C198">
        <v>25.921875</v>
      </c>
      <c r="F198">
        <v>1.7920792079207923E-2</v>
      </c>
      <c r="G198">
        <f t="shared" si="8"/>
        <v>159.94015452983066</v>
      </c>
      <c r="H198">
        <v>7580</v>
      </c>
    </row>
    <row r="199" spans="1:8" x14ac:dyDescent="0.2">
      <c r="A199">
        <v>7.58</v>
      </c>
      <c r="B199">
        <v>1.82</v>
      </c>
      <c r="C199">
        <v>26.03125</v>
      </c>
      <c r="F199">
        <v>1.8019801980198022E-2</v>
      </c>
      <c r="G199">
        <f t="shared" si="8"/>
        <v>159.94015452983066</v>
      </c>
      <c r="H199">
        <v>7580</v>
      </c>
    </row>
    <row r="200" spans="1:8" x14ac:dyDescent="0.2">
      <c r="A200">
        <v>7.58</v>
      </c>
      <c r="B200">
        <v>1.83</v>
      </c>
      <c r="C200">
        <v>26.140625</v>
      </c>
      <c r="F200">
        <v>1.8118811881188121E-2</v>
      </c>
      <c r="G200">
        <f t="shared" si="8"/>
        <v>159.94015452983066</v>
      </c>
      <c r="H200">
        <v>7580</v>
      </c>
    </row>
    <row r="201" spans="1:8" x14ac:dyDescent="0.2">
      <c r="A201">
        <v>7.58</v>
      </c>
      <c r="B201">
        <v>1.84</v>
      </c>
      <c r="C201">
        <v>26.25</v>
      </c>
      <c r="F201">
        <v>1.821782178217822E-2</v>
      </c>
      <c r="G201">
        <f t="shared" si="8"/>
        <v>159.94015452983066</v>
      </c>
      <c r="H201">
        <v>7580</v>
      </c>
    </row>
    <row r="202" spans="1:8" x14ac:dyDescent="0.2">
      <c r="A202">
        <v>7.58</v>
      </c>
      <c r="B202">
        <v>1.85</v>
      </c>
      <c r="C202">
        <v>26.359375</v>
      </c>
      <c r="F202">
        <v>1.8316831683168319E-2</v>
      </c>
      <c r="G202">
        <f t="shared" si="8"/>
        <v>159.94015452983066</v>
      </c>
      <c r="H202">
        <v>7580</v>
      </c>
    </row>
    <row r="203" spans="1:8" x14ac:dyDescent="0.2">
      <c r="A203">
        <v>7.56</v>
      </c>
      <c r="B203">
        <v>1.86</v>
      </c>
      <c r="C203">
        <v>26.46875</v>
      </c>
      <c r="F203">
        <v>1.8415841584158418E-2</v>
      </c>
      <c r="G203">
        <f>7560/(3.14*(7.77^2)/4)</f>
        <v>159.51814884505538</v>
      </c>
      <c r="H203">
        <v>7560</v>
      </c>
    </row>
    <row r="204" spans="1:8" x14ac:dyDescent="0.2">
      <c r="A204">
        <v>7.56</v>
      </c>
      <c r="B204">
        <v>1.87</v>
      </c>
      <c r="C204">
        <v>26.578125</v>
      </c>
      <c r="F204">
        <v>1.8514851485148517E-2</v>
      </c>
      <c r="G204">
        <f>7560/(3.14*(7.77^2)/4)</f>
        <v>159.51814884505538</v>
      </c>
      <c r="H204">
        <v>7560</v>
      </c>
    </row>
    <row r="205" spans="1:8" x14ac:dyDescent="0.2">
      <c r="A205">
        <v>7.58</v>
      </c>
      <c r="B205">
        <v>1.87</v>
      </c>
      <c r="C205">
        <v>26.6875</v>
      </c>
      <c r="F205">
        <v>1.8514851485148517E-2</v>
      </c>
      <c r="G205">
        <f t="shared" ref="G205:G213" si="9">7580/(3.14*(7.77^2)/4)</f>
        <v>159.94015452983066</v>
      </c>
      <c r="H205">
        <v>7580</v>
      </c>
    </row>
    <row r="206" spans="1:8" x14ac:dyDescent="0.2">
      <c r="A206">
        <v>7.58</v>
      </c>
      <c r="B206">
        <v>1.88</v>
      </c>
      <c r="C206">
        <v>26.796875</v>
      </c>
      <c r="F206">
        <v>1.8613861386138613E-2</v>
      </c>
      <c r="G206">
        <f t="shared" si="9"/>
        <v>159.94015452983066</v>
      </c>
      <c r="H206">
        <v>7580</v>
      </c>
    </row>
    <row r="207" spans="1:8" x14ac:dyDescent="0.2">
      <c r="A207">
        <v>7.58</v>
      </c>
      <c r="B207">
        <v>1.89</v>
      </c>
      <c r="C207">
        <v>26.90625</v>
      </c>
      <c r="F207">
        <v>1.8712871287128712E-2</v>
      </c>
      <c r="G207">
        <f t="shared" si="9"/>
        <v>159.94015452983066</v>
      </c>
      <c r="H207">
        <v>7580</v>
      </c>
    </row>
    <row r="208" spans="1:8" x14ac:dyDescent="0.2">
      <c r="A208">
        <v>7.58</v>
      </c>
      <c r="B208">
        <v>1.9</v>
      </c>
      <c r="C208">
        <v>27.015625</v>
      </c>
      <c r="F208">
        <v>1.8811881188118811E-2</v>
      </c>
      <c r="G208">
        <f t="shared" si="9"/>
        <v>159.94015452983066</v>
      </c>
      <c r="H208">
        <v>7580</v>
      </c>
    </row>
    <row r="209" spans="1:8" x14ac:dyDescent="0.2">
      <c r="A209">
        <v>7.58</v>
      </c>
      <c r="B209">
        <v>1.91</v>
      </c>
      <c r="C209">
        <v>27.125</v>
      </c>
      <c r="F209">
        <v>1.891089108910891E-2</v>
      </c>
      <c r="G209">
        <f t="shared" si="9"/>
        <v>159.94015452983066</v>
      </c>
      <c r="H209">
        <v>7580</v>
      </c>
    </row>
    <row r="210" spans="1:8" x14ac:dyDescent="0.2">
      <c r="A210">
        <v>7.58</v>
      </c>
      <c r="B210">
        <v>1.92</v>
      </c>
      <c r="C210">
        <v>27.234375</v>
      </c>
      <c r="F210">
        <v>1.9009900990099009E-2</v>
      </c>
      <c r="G210">
        <f t="shared" si="9"/>
        <v>159.94015452983066</v>
      </c>
      <c r="H210">
        <v>7580</v>
      </c>
    </row>
    <row r="211" spans="1:8" x14ac:dyDescent="0.2">
      <c r="A211">
        <v>7.58</v>
      </c>
      <c r="B211">
        <v>1.93</v>
      </c>
      <c r="C211">
        <v>27.34375</v>
      </c>
      <c r="F211">
        <v>1.9108910891089109E-2</v>
      </c>
      <c r="G211">
        <f t="shared" si="9"/>
        <v>159.94015452983066</v>
      </c>
      <c r="H211">
        <v>7580</v>
      </c>
    </row>
    <row r="212" spans="1:8" x14ac:dyDescent="0.2">
      <c r="A212">
        <v>7.58</v>
      </c>
      <c r="B212">
        <v>1.94</v>
      </c>
      <c r="C212">
        <v>27.5625</v>
      </c>
      <c r="F212">
        <v>1.9207920792079208E-2</v>
      </c>
      <c r="G212">
        <f t="shared" si="9"/>
        <v>159.94015452983066</v>
      </c>
      <c r="H212">
        <v>7580</v>
      </c>
    </row>
    <row r="213" spans="1:8" x14ac:dyDescent="0.2">
      <c r="A213">
        <v>7.58</v>
      </c>
      <c r="B213">
        <v>1.95</v>
      </c>
      <c r="C213">
        <v>27.671875</v>
      </c>
      <c r="F213">
        <v>1.9306930693069307E-2</v>
      </c>
      <c r="G213">
        <f t="shared" si="9"/>
        <v>159.94015452983066</v>
      </c>
      <c r="H213">
        <v>7580</v>
      </c>
    </row>
    <row r="214" spans="1:8" x14ac:dyDescent="0.2">
      <c r="A214">
        <v>7.6</v>
      </c>
      <c r="B214">
        <v>1.96</v>
      </c>
      <c r="C214">
        <v>27.78125</v>
      </c>
      <c r="F214">
        <v>1.9405940594059406E-2</v>
      </c>
      <c r="G214">
        <f t="shared" ref="G214:G219" si="10">7600/(3.14*(7.77^2)/4)</f>
        <v>160.36216021460595</v>
      </c>
      <c r="H214">
        <v>7600</v>
      </c>
    </row>
    <row r="215" spans="1:8" x14ac:dyDescent="0.2">
      <c r="A215">
        <v>7.6</v>
      </c>
      <c r="B215">
        <v>1.97</v>
      </c>
      <c r="C215">
        <v>27.890625</v>
      </c>
      <c r="F215">
        <v>1.9504950495049505E-2</v>
      </c>
      <c r="G215">
        <f t="shared" si="10"/>
        <v>160.36216021460595</v>
      </c>
      <c r="H215">
        <v>7600</v>
      </c>
    </row>
    <row r="216" spans="1:8" x14ac:dyDescent="0.2">
      <c r="A216">
        <v>7.6</v>
      </c>
      <c r="B216">
        <v>1.98</v>
      </c>
      <c r="C216">
        <v>28</v>
      </c>
      <c r="F216">
        <v>1.9603960396039604E-2</v>
      </c>
      <c r="G216">
        <f t="shared" si="10"/>
        <v>160.36216021460595</v>
      </c>
      <c r="H216">
        <v>7600</v>
      </c>
    </row>
    <row r="217" spans="1:8" x14ac:dyDescent="0.2">
      <c r="A217">
        <v>7.6</v>
      </c>
      <c r="B217">
        <v>1.99</v>
      </c>
      <c r="C217">
        <v>28.109375</v>
      </c>
      <c r="F217">
        <v>1.9702970297029703E-2</v>
      </c>
      <c r="G217">
        <f t="shared" si="10"/>
        <v>160.36216021460595</v>
      </c>
      <c r="H217">
        <v>7600</v>
      </c>
    </row>
    <row r="218" spans="1:8" x14ac:dyDescent="0.2">
      <c r="A218">
        <v>7.6</v>
      </c>
      <c r="B218">
        <v>2</v>
      </c>
      <c r="C218">
        <v>28.21875</v>
      </c>
      <c r="F218">
        <v>1.9801980198019802E-2</v>
      </c>
      <c r="G218">
        <f t="shared" si="10"/>
        <v>160.36216021460595</v>
      </c>
      <c r="H218">
        <v>7600</v>
      </c>
    </row>
    <row r="219" spans="1:8" x14ac:dyDescent="0.2">
      <c r="A219">
        <v>7.6</v>
      </c>
      <c r="B219">
        <v>2.0099999999999998</v>
      </c>
      <c r="C219">
        <v>28.328125</v>
      </c>
      <c r="F219">
        <v>1.9900990099009898E-2</v>
      </c>
      <c r="G219">
        <f t="shared" si="10"/>
        <v>160.36216021460595</v>
      </c>
      <c r="H219">
        <v>7600</v>
      </c>
    </row>
    <row r="220" spans="1:8" x14ac:dyDescent="0.2">
      <c r="A220">
        <v>7.62</v>
      </c>
      <c r="B220">
        <v>2.0099999999999998</v>
      </c>
      <c r="C220">
        <v>28.4375</v>
      </c>
      <c r="F220">
        <v>1.9900990099009898E-2</v>
      </c>
      <c r="G220">
        <f>7620/(3.14*(7.77^2)/4)</f>
        <v>160.78416589938124</v>
      </c>
      <c r="H220">
        <v>7620</v>
      </c>
    </row>
    <row r="221" spans="1:8" x14ac:dyDescent="0.2">
      <c r="A221">
        <v>7.62</v>
      </c>
      <c r="B221">
        <v>2.02</v>
      </c>
      <c r="C221">
        <v>28.546875</v>
      </c>
      <c r="F221">
        <v>0.02</v>
      </c>
      <c r="G221">
        <f>7620/(3.14*(7.77^2)/4)</f>
        <v>160.78416589938124</v>
      </c>
      <c r="H221">
        <v>7620</v>
      </c>
    </row>
    <row r="222" spans="1:8" x14ac:dyDescent="0.2">
      <c r="A222">
        <v>7.66</v>
      </c>
      <c r="B222">
        <v>2.0299999999999998</v>
      </c>
      <c r="C222">
        <v>28.65625</v>
      </c>
      <c r="F222">
        <v>2.0099009900990096E-2</v>
      </c>
      <c r="G222">
        <f t="shared" ref="G222:G232" si="11">7660/(3.14*(7.77^2)/4)</f>
        <v>161.62817726893178</v>
      </c>
      <c r="H222">
        <v>7660</v>
      </c>
    </row>
    <row r="223" spans="1:8" x14ac:dyDescent="0.2">
      <c r="A223">
        <v>7.66</v>
      </c>
      <c r="B223">
        <v>2.04</v>
      </c>
      <c r="C223">
        <v>28.765625</v>
      </c>
      <c r="F223">
        <v>2.0198019801980199E-2</v>
      </c>
      <c r="G223">
        <f t="shared" si="11"/>
        <v>161.62817726893178</v>
      </c>
      <c r="H223">
        <v>7660</v>
      </c>
    </row>
    <row r="224" spans="1:8" x14ac:dyDescent="0.2">
      <c r="A224">
        <v>7.66</v>
      </c>
      <c r="B224">
        <v>2.0499999999999998</v>
      </c>
      <c r="C224">
        <v>28.875</v>
      </c>
      <c r="F224">
        <v>2.0297029702970294E-2</v>
      </c>
      <c r="G224">
        <f t="shared" si="11"/>
        <v>161.62817726893178</v>
      </c>
      <c r="H224">
        <v>7660</v>
      </c>
    </row>
    <row r="225" spans="1:8" x14ac:dyDescent="0.2">
      <c r="A225">
        <v>7.66</v>
      </c>
      <c r="B225">
        <v>2.06</v>
      </c>
      <c r="C225">
        <v>28.984375</v>
      </c>
      <c r="F225">
        <v>2.0396039603960397E-2</v>
      </c>
      <c r="G225">
        <f t="shared" si="11"/>
        <v>161.62817726893178</v>
      </c>
      <c r="H225">
        <v>7660</v>
      </c>
    </row>
    <row r="226" spans="1:8" x14ac:dyDescent="0.2">
      <c r="A226">
        <v>7.66</v>
      </c>
      <c r="B226">
        <v>2.0699999999999998</v>
      </c>
      <c r="C226">
        <v>29.09375</v>
      </c>
      <c r="F226">
        <v>2.0495049504950492E-2</v>
      </c>
      <c r="G226">
        <f t="shared" si="11"/>
        <v>161.62817726893178</v>
      </c>
      <c r="H226">
        <v>7660</v>
      </c>
    </row>
    <row r="227" spans="1:8" x14ac:dyDescent="0.2">
      <c r="A227">
        <v>7.66</v>
      </c>
      <c r="B227">
        <v>2.08</v>
      </c>
      <c r="C227">
        <v>29.203125</v>
      </c>
      <c r="F227">
        <v>2.0594059405940595E-2</v>
      </c>
      <c r="G227">
        <f t="shared" si="11"/>
        <v>161.62817726893178</v>
      </c>
      <c r="H227">
        <v>7660</v>
      </c>
    </row>
    <row r="228" spans="1:8" x14ac:dyDescent="0.2">
      <c r="A228">
        <v>7.66</v>
      </c>
      <c r="B228">
        <v>2.09</v>
      </c>
      <c r="C228">
        <v>29.3125</v>
      </c>
      <c r="F228">
        <v>2.0693069306930691E-2</v>
      </c>
      <c r="G228">
        <f t="shared" si="11"/>
        <v>161.62817726893178</v>
      </c>
      <c r="H228">
        <v>7660</v>
      </c>
    </row>
    <row r="229" spans="1:8" x14ac:dyDescent="0.2">
      <c r="A229">
        <v>7.66</v>
      </c>
      <c r="B229">
        <v>2.1</v>
      </c>
      <c r="C229">
        <v>29.421875</v>
      </c>
      <c r="F229">
        <v>2.0792079207920793E-2</v>
      </c>
      <c r="G229">
        <f t="shared" si="11"/>
        <v>161.62817726893178</v>
      </c>
      <c r="H229">
        <v>7660</v>
      </c>
    </row>
    <row r="230" spans="1:8" x14ac:dyDescent="0.2">
      <c r="A230">
        <v>7.66</v>
      </c>
      <c r="B230">
        <v>2.1</v>
      </c>
      <c r="C230">
        <v>29.53125</v>
      </c>
      <c r="F230">
        <v>2.0792079207920793E-2</v>
      </c>
      <c r="G230">
        <f t="shared" si="11"/>
        <v>161.62817726893178</v>
      </c>
      <c r="H230">
        <v>7660</v>
      </c>
    </row>
    <row r="231" spans="1:8" x14ac:dyDescent="0.2">
      <c r="A231">
        <v>7.66</v>
      </c>
      <c r="B231">
        <v>2.11</v>
      </c>
      <c r="C231">
        <v>29.640625</v>
      </c>
      <c r="F231">
        <v>2.0891089108910889E-2</v>
      </c>
      <c r="G231">
        <f t="shared" si="11"/>
        <v>161.62817726893178</v>
      </c>
      <c r="H231">
        <v>7660</v>
      </c>
    </row>
    <row r="232" spans="1:8" x14ac:dyDescent="0.2">
      <c r="A232">
        <v>7.66</v>
      </c>
      <c r="B232">
        <v>2.12</v>
      </c>
      <c r="C232">
        <v>29.75</v>
      </c>
      <c r="F232">
        <v>2.0990099009900991E-2</v>
      </c>
      <c r="G232">
        <f t="shared" si="11"/>
        <v>161.62817726893178</v>
      </c>
      <c r="H232">
        <v>7660</v>
      </c>
    </row>
    <row r="233" spans="1:8" x14ac:dyDescent="0.2">
      <c r="A233">
        <v>7.68</v>
      </c>
      <c r="B233">
        <v>2.13</v>
      </c>
      <c r="C233">
        <v>29.859375</v>
      </c>
      <c r="F233">
        <v>2.1089108910891087E-2</v>
      </c>
      <c r="G233">
        <f>7680/(3.14*(7.77^2)/4)</f>
        <v>162.05018295370706</v>
      </c>
      <c r="H233">
        <v>7680</v>
      </c>
    </row>
    <row r="234" spans="1:8" x14ac:dyDescent="0.2">
      <c r="A234">
        <v>7.68</v>
      </c>
      <c r="B234">
        <v>2.14</v>
      </c>
      <c r="C234">
        <v>29.96875</v>
      </c>
      <c r="F234">
        <v>2.118811881188119E-2</v>
      </c>
      <c r="G234">
        <f>7680/(3.14*(7.77^2)/4)</f>
        <v>162.05018295370706</v>
      </c>
      <c r="H234">
        <v>7680</v>
      </c>
    </row>
    <row r="235" spans="1:8" x14ac:dyDescent="0.2">
      <c r="A235">
        <v>7.66</v>
      </c>
      <c r="B235">
        <v>2.15</v>
      </c>
      <c r="C235">
        <v>30.078125</v>
      </c>
      <c r="F235">
        <v>2.1287128712871285E-2</v>
      </c>
      <c r="G235">
        <f>7660/(3.14*(7.77^2)/4)</f>
        <v>161.62817726893178</v>
      </c>
      <c r="H235">
        <v>7660</v>
      </c>
    </row>
    <row r="236" spans="1:8" x14ac:dyDescent="0.2">
      <c r="A236">
        <v>7.66</v>
      </c>
      <c r="B236">
        <v>2.16</v>
      </c>
      <c r="C236">
        <v>30.1875</v>
      </c>
      <c r="F236">
        <v>2.1386138613861388E-2</v>
      </c>
      <c r="G236">
        <f>7660/(3.14*(7.77^2)/4)</f>
        <v>161.62817726893178</v>
      </c>
      <c r="H236">
        <v>7660</v>
      </c>
    </row>
    <row r="237" spans="1:8" x14ac:dyDescent="0.2">
      <c r="A237">
        <v>7.66</v>
      </c>
      <c r="B237">
        <v>2.17</v>
      </c>
      <c r="C237">
        <v>30.296875</v>
      </c>
      <c r="F237">
        <v>2.1485148514851483E-2</v>
      </c>
      <c r="G237">
        <f>7660/(3.14*(7.77^2)/4)</f>
        <v>161.62817726893178</v>
      </c>
      <c r="H237">
        <v>7660</v>
      </c>
    </row>
    <row r="238" spans="1:8" x14ac:dyDescent="0.2">
      <c r="A238">
        <v>7.7</v>
      </c>
      <c r="B238">
        <v>2.1800000000000002</v>
      </c>
      <c r="C238">
        <v>30.40625</v>
      </c>
      <c r="F238">
        <v>2.1584158415841586E-2</v>
      </c>
      <c r="G238">
        <f>7700/(3.14*(7.77^2)/4)</f>
        <v>162.47218863848235</v>
      </c>
      <c r="H238">
        <v>7700</v>
      </c>
    </row>
    <row r="239" spans="1:8" x14ac:dyDescent="0.2">
      <c r="A239">
        <v>7.7</v>
      </c>
      <c r="B239">
        <v>2.19</v>
      </c>
      <c r="C239">
        <v>30.515625</v>
      </c>
      <c r="F239">
        <v>2.1683168316831682E-2</v>
      </c>
      <c r="G239">
        <f>7700/(3.14*(7.77^2)/4)</f>
        <v>162.47218863848235</v>
      </c>
      <c r="H239">
        <v>7700</v>
      </c>
    </row>
    <row r="240" spans="1:8" x14ac:dyDescent="0.2">
      <c r="A240">
        <v>7.76</v>
      </c>
      <c r="B240">
        <v>2.2000000000000002</v>
      </c>
      <c r="C240">
        <v>30.625</v>
      </c>
      <c r="F240">
        <v>2.1782178217821784E-2</v>
      </c>
      <c r="G240">
        <f>7760/(3.14*(7.77^2)/4)</f>
        <v>163.73820569280818</v>
      </c>
      <c r="H240">
        <v>7760</v>
      </c>
    </row>
    <row r="241" spans="1:8" x14ac:dyDescent="0.2">
      <c r="A241">
        <v>7.76</v>
      </c>
      <c r="B241">
        <v>2.21</v>
      </c>
      <c r="C241">
        <v>30.734375</v>
      </c>
      <c r="F241">
        <v>2.188118811881188E-2</v>
      </c>
      <c r="G241">
        <f>7760/(3.14*(7.77^2)/4)</f>
        <v>163.73820569280818</v>
      </c>
      <c r="H241">
        <v>7760</v>
      </c>
    </row>
    <row r="242" spans="1:8" x14ac:dyDescent="0.2">
      <c r="A242">
        <v>7.76</v>
      </c>
      <c r="B242">
        <v>2.2200000000000002</v>
      </c>
      <c r="C242">
        <v>30.84375</v>
      </c>
      <c r="F242">
        <v>2.1980198019801982E-2</v>
      </c>
      <c r="G242">
        <f>7760/(3.14*(7.77^2)/4)</f>
        <v>163.73820569280818</v>
      </c>
      <c r="H242">
        <v>7760</v>
      </c>
    </row>
    <row r="243" spans="1:8" x14ac:dyDescent="0.2">
      <c r="A243">
        <v>7.7</v>
      </c>
      <c r="B243">
        <v>2.23</v>
      </c>
      <c r="C243">
        <v>30.953125</v>
      </c>
      <c r="F243">
        <v>2.2079207920792078E-2</v>
      </c>
      <c r="G243">
        <f>7700/(3.14*(7.77^2)/4)</f>
        <v>162.47218863848235</v>
      </c>
      <c r="H243">
        <v>7700</v>
      </c>
    </row>
    <row r="244" spans="1:8" x14ac:dyDescent="0.2">
      <c r="A244">
        <v>7.78</v>
      </c>
      <c r="B244">
        <v>2.2400000000000002</v>
      </c>
      <c r="C244">
        <v>31.171875</v>
      </c>
      <c r="F244">
        <v>2.2178217821782181E-2</v>
      </c>
      <c r="G244">
        <f>7780/(3.14*(7.77^2)/4)</f>
        <v>164.16021137758347</v>
      </c>
      <c r="H244">
        <v>7780</v>
      </c>
    </row>
    <row r="245" spans="1:8" x14ac:dyDescent="0.2">
      <c r="A245">
        <v>7.78</v>
      </c>
      <c r="B245">
        <v>2.25</v>
      </c>
      <c r="C245">
        <v>31.28125</v>
      </c>
      <c r="F245">
        <v>2.2277227722772276E-2</v>
      </c>
      <c r="G245">
        <f>7780/(3.14*(7.77^2)/4)</f>
        <v>164.16021137758347</v>
      </c>
      <c r="H245">
        <v>7780</v>
      </c>
    </row>
    <row r="246" spans="1:8" x14ac:dyDescent="0.2">
      <c r="A246">
        <v>7.78</v>
      </c>
      <c r="B246">
        <v>2.2599999999999998</v>
      </c>
      <c r="C246">
        <v>31.390625</v>
      </c>
      <c r="F246">
        <v>2.2376237623762375E-2</v>
      </c>
      <c r="G246">
        <f>7780/(3.14*(7.77^2)/4)</f>
        <v>164.16021137758347</v>
      </c>
      <c r="H246">
        <v>7780</v>
      </c>
    </row>
    <row r="247" spans="1:8" x14ac:dyDescent="0.2">
      <c r="A247">
        <v>7.86</v>
      </c>
      <c r="B247">
        <v>2.27</v>
      </c>
      <c r="C247">
        <v>31.5</v>
      </c>
      <c r="F247">
        <v>2.2475247524752474E-2</v>
      </c>
      <c r="G247">
        <f>7860/(3.14*(7.77^2)/4)</f>
        <v>165.84823411668458</v>
      </c>
      <c r="H247">
        <v>7860</v>
      </c>
    </row>
    <row r="248" spans="1:8" x14ac:dyDescent="0.2">
      <c r="A248">
        <v>7.86</v>
      </c>
      <c r="B248">
        <v>2.2799999999999998</v>
      </c>
      <c r="C248">
        <v>31.609375</v>
      </c>
      <c r="F248">
        <v>2.2574257425742573E-2</v>
      </c>
      <c r="G248">
        <f>7860/(3.14*(7.77^2)/4)</f>
        <v>165.84823411668458</v>
      </c>
      <c r="H248">
        <v>7860</v>
      </c>
    </row>
    <row r="249" spans="1:8" x14ac:dyDescent="0.2">
      <c r="A249">
        <v>7.86</v>
      </c>
      <c r="B249">
        <v>2.29</v>
      </c>
      <c r="C249">
        <v>31.71875</v>
      </c>
      <c r="F249">
        <v>2.2673267326732673E-2</v>
      </c>
      <c r="G249">
        <f>7860/(3.14*(7.77^2)/4)</f>
        <v>165.84823411668458</v>
      </c>
      <c r="H249">
        <v>7860</v>
      </c>
    </row>
    <row r="250" spans="1:8" x14ac:dyDescent="0.2">
      <c r="A250">
        <v>7.84</v>
      </c>
      <c r="B250">
        <v>2.2999999999999998</v>
      </c>
      <c r="C250">
        <v>31.828125</v>
      </c>
      <c r="F250">
        <v>2.2772277227722772E-2</v>
      </c>
      <c r="G250">
        <f>7840/(3.14*(7.77^2)/4)</f>
        <v>165.42622843190929</v>
      </c>
      <c r="H250">
        <v>7840</v>
      </c>
    </row>
    <row r="251" spans="1:8" x14ac:dyDescent="0.2">
      <c r="A251">
        <v>7.84</v>
      </c>
      <c r="B251">
        <v>2.31</v>
      </c>
      <c r="C251">
        <v>31.9375</v>
      </c>
      <c r="F251">
        <v>2.2871287128712871E-2</v>
      </c>
      <c r="G251">
        <f>7840/(3.14*(7.77^2)/4)</f>
        <v>165.42622843190929</v>
      </c>
      <c r="H251">
        <v>7840</v>
      </c>
    </row>
    <row r="252" spans="1:8" x14ac:dyDescent="0.2">
      <c r="A252">
        <v>7.84</v>
      </c>
      <c r="B252">
        <v>2.3199999999999998</v>
      </c>
      <c r="C252">
        <v>32.046875</v>
      </c>
      <c r="F252">
        <v>2.297029702970297E-2</v>
      </c>
      <c r="G252">
        <f>7840/(3.14*(7.77^2)/4)</f>
        <v>165.42622843190929</v>
      </c>
      <c r="H252">
        <v>7840</v>
      </c>
    </row>
    <row r="253" spans="1:8" x14ac:dyDescent="0.2">
      <c r="A253">
        <v>7.84</v>
      </c>
      <c r="B253">
        <v>2.33</v>
      </c>
      <c r="C253">
        <v>32.15625</v>
      </c>
      <c r="F253">
        <v>2.3069306930693069E-2</v>
      </c>
      <c r="G253">
        <f>7840/(3.14*(7.77^2)/4)</f>
        <v>165.42622843190929</v>
      </c>
      <c r="H253">
        <v>7840</v>
      </c>
    </row>
    <row r="254" spans="1:8" x14ac:dyDescent="0.2">
      <c r="A254">
        <v>7.84</v>
      </c>
      <c r="B254">
        <v>2.34</v>
      </c>
      <c r="C254">
        <v>32.265625</v>
      </c>
      <c r="F254">
        <v>2.3168316831683168E-2</v>
      </c>
      <c r="G254">
        <f>7840/(3.14*(7.77^2)/4)</f>
        <v>165.42622843190929</v>
      </c>
      <c r="H254">
        <v>7840</v>
      </c>
    </row>
    <row r="255" spans="1:8" x14ac:dyDescent="0.2">
      <c r="A255">
        <v>7.82</v>
      </c>
      <c r="B255">
        <v>2.35</v>
      </c>
      <c r="C255">
        <v>32.375</v>
      </c>
      <c r="F255">
        <v>2.3267326732673267E-2</v>
      </c>
      <c r="G255">
        <f>7820/(3.14*(7.77^2)/4)</f>
        <v>165.00422274713401</v>
      </c>
      <c r="H255">
        <v>7820</v>
      </c>
    </row>
    <row r="256" spans="1:8" x14ac:dyDescent="0.2">
      <c r="A256">
        <v>7.82</v>
      </c>
      <c r="B256">
        <v>2.36</v>
      </c>
      <c r="C256">
        <v>32.484375</v>
      </c>
      <c r="F256">
        <v>2.3366336633663366E-2</v>
      </c>
      <c r="G256">
        <f>7820/(3.14*(7.77^2)/4)</f>
        <v>165.00422274713401</v>
      </c>
      <c r="H256">
        <v>7820</v>
      </c>
    </row>
    <row r="257" spans="1:8" x14ac:dyDescent="0.2">
      <c r="A257">
        <v>7.84</v>
      </c>
      <c r="B257">
        <v>2.37</v>
      </c>
      <c r="C257">
        <v>32.59375</v>
      </c>
      <c r="F257">
        <v>2.3465346534653465E-2</v>
      </c>
      <c r="G257">
        <f>7840/(3.14*(7.77^2)/4)</f>
        <v>165.42622843190929</v>
      </c>
      <c r="H257">
        <v>7840</v>
      </c>
    </row>
    <row r="258" spans="1:8" x14ac:dyDescent="0.2">
      <c r="A258">
        <v>7.84</v>
      </c>
      <c r="B258">
        <v>2.38</v>
      </c>
      <c r="C258">
        <v>32.703125</v>
      </c>
      <c r="F258">
        <v>2.3564356435643564E-2</v>
      </c>
      <c r="G258">
        <f>7840/(3.14*(7.77^2)/4)</f>
        <v>165.42622843190929</v>
      </c>
      <c r="H258">
        <v>7840</v>
      </c>
    </row>
    <row r="259" spans="1:8" x14ac:dyDescent="0.2">
      <c r="A259">
        <v>7.84</v>
      </c>
      <c r="B259">
        <v>2.39</v>
      </c>
      <c r="C259">
        <v>32.8125</v>
      </c>
      <c r="F259">
        <v>2.3663366336633664E-2</v>
      </c>
      <c r="G259">
        <f>7840/(3.14*(7.77^2)/4)</f>
        <v>165.42622843190929</v>
      </c>
      <c r="H259">
        <v>7840</v>
      </c>
    </row>
    <row r="260" spans="1:8" x14ac:dyDescent="0.2">
      <c r="A260">
        <v>7.88</v>
      </c>
      <c r="B260">
        <v>2.4</v>
      </c>
      <c r="C260">
        <v>32.921875</v>
      </c>
      <c r="F260">
        <v>2.3762376237623763E-2</v>
      </c>
      <c r="G260">
        <f>7880/(3.14*(7.77^2)/4)</f>
        <v>166.27023980145984</v>
      </c>
      <c r="H260">
        <v>7880</v>
      </c>
    </row>
    <row r="261" spans="1:8" x14ac:dyDescent="0.2">
      <c r="A261">
        <v>7.88</v>
      </c>
      <c r="B261">
        <v>2.41</v>
      </c>
      <c r="C261">
        <v>33.03125</v>
      </c>
      <c r="F261">
        <v>2.3861386138613862E-2</v>
      </c>
      <c r="G261">
        <f>7880/(3.14*(7.77^2)/4)</f>
        <v>166.27023980145984</v>
      </c>
      <c r="H261">
        <v>7880</v>
      </c>
    </row>
    <row r="262" spans="1:8" x14ac:dyDescent="0.2">
      <c r="A262">
        <v>7.88</v>
      </c>
      <c r="B262">
        <v>2.42</v>
      </c>
      <c r="C262">
        <v>33.140625</v>
      </c>
      <c r="F262">
        <v>2.3960396039603961E-2</v>
      </c>
      <c r="G262">
        <f>7880/(3.14*(7.77^2)/4)</f>
        <v>166.27023980145984</v>
      </c>
      <c r="H262">
        <v>7880</v>
      </c>
    </row>
    <row r="263" spans="1:8" x14ac:dyDescent="0.2">
      <c r="A263">
        <v>7.9</v>
      </c>
      <c r="B263">
        <v>2.4300000000000002</v>
      </c>
      <c r="C263">
        <v>33.25</v>
      </c>
      <c r="F263">
        <v>2.405940594059406E-2</v>
      </c>
      <c r="G263">
        <f>7900/(3.14*(7.77^2)/4)</f>
        <v>166.69224548623512</v>
      </c>
      <c r="H263">
        <v>7900</v>
      </c>
    </row>
    <row r="264" spans="1:8" x14ac:dyDescent="0.2">
      <c r="A264">
        <v>7.9</v>
      </c>
      <c r="B264">
        <v>2.44</v>
      </c>
      <c r="C264">
        <v>33.359375</v>
      </c>
      <c r="F264">
        <v>2.4158415841584159E-2</v>
      </c>
      <c r="G264">
        <f>7900/(3.14*(7.77^2)/4)</f>
        <v>166.69224548623512</v>
      </c>
      <c r="H264">
        <v>7900</v>
      </c>
    </row>
    <row r="265" spans="1:8" x14ac:dyDescent="0.2">
      <c r="A265">
        <v>7.9</v>
      </c>
      <c r="B265">
        <v>2.44</v>
      </c>
      <c r="C265">
        <v>33.46875</v>
      </c>
      <c r="F265">
        <v>2.4158415841584159E-2</v>
      </c>
      <c r="G265">
        <f>7900/(3.14*(7.77^2)/4)</f>
        <v>166.69224548623512</v>
      </c>
      <c r="H265">
        <v>7900</v>
      </c>
    </row>
    <row r="266" spans="1:8" x14ac:dyDescent="0.2">
      <c r="A266">
        <v>7.9</v>
      </c>
      <c r="B266">
        <v>2.4500000000000002</v>
      </c>
      <c r="C266">
        <v>33.578125</v>
      </c>
      <c r="F266">
        <v>2.4257425742574258E-2</v>
      </c>
      <c r="G266">
        <f>7900/(3.14*(7.77^2)/4)</f>
        <v>166.69224548623512</v>
      </c>
      <c r="H266">
        <v>7900</v>
      </c>
    </row>
    <row r="267" spans="1:8" x14ac:dyDescent="0.2">
      <c r="A267">
        <v>7.9</v>
      </c>
      <c r="B267">
        <v>2.46</v>
      </c>
      <c r="C267">
        <v>33.6875</v>
      </c>
      <c r="F267">
        <v>2.4356435643564357E-2</v>
      </c>
      <c r="G267">
        <f>7900/(3.14*(7.77^2)/4)</f>
        <v>166.69224548623512</v>
      </c>
      <c r="H267">
        <v>7900</v>
      </c>
    </row>
    <row r="268" spans="1:8" x14ac:dyDescent="0.2">
      <c r="A268">
        <v>7.92</v>
      </c>
      <c r="B268">
        <v>2.4700000000000002</v>
      </c>
      <c r="C268">
        <v>33.796875</v>
      </c>
      <c r="F268">
        <v>2.4455445544554456E-2</v>
      </c>
      <c r="G268">
        <f>7920/(3.14*(7.77^2)/4)</f>
        <v>167.11425117101041</v>
      </c>
      <c r="H268">
        <v>7920</v>
      </c>
    </row>
    <row r="269" spans="1:8" x14ac:dyDescent="0.2">
      <c r="A269">
        <v>7.92</v>
      </c>
      <c r="B269">
        <v>2.48</v>
      </c>
      <c r="C269">
        <v>33.90625</v>
      </c>
      <c r="F269">
        <v>2.4554455445544555E-2</v>
      </c>
      <c r="G269">
        <f>7920/(3.14*(7.77^2)/4)</f>
        <v>167.11425117101041</v>
      </c>
      <c r="H269">
        <v>7920</v>
      </c>
    </row>
    <row r="270" spans="1:8" x14ac:dyDescent="0.2">
      <c r="A270">
        <v>7.98</v>
      </c>
      <c r="B270">
        <v>2.4900000000000002</v>
      </c>
      <c r="C270">
        <v>34.015625</v>
      </c>
      <c r="F270">
        <v>2.4653465346534655E-2</v>
      </c>
      <c r="G270">
        <f>7980/(3.14*(7.77^2)/4)</f>
        <v>168.38026822533624</v>
      </c>
      <c r="H270">
        <v>7980</v>
      </c>
    </row>
    <row r="271" spans="1:8" x14ac:dyDescent="0.2">
      <c r="A271">
        <v>7.98</v>
      </c>
      <c r="B271">
        <v>2.5</v>
      </c>
      <c r="C271">
        <v>34.125</v>
      </c>
      <c r="F271">
        <v>2.4752475247524754E-2</v>
      </c>
      <c r="G271">
        <f>7980/(3.14*(7.77^2)/4)</f>
        <v>168.38026822533624</v>
      </c>
      <c r="H271">
        <v>7980</v>
      </c>
    </row>
    <row r="272" spans="1:8" x14ac:dyDescent="0.2">
      <c r="A272">
        <v>7.98</v>
      </c>
      <c r="B272">
        <v>2.5099999999999998</v>
      </c>
      <c r="C272">
        <v>34.234375</v>
      </c>
      <c r="F272">
        <v>2.4851485148514849E-2</v>
      </c>
      <c r="G272">
        <f>7980/(3.14*(7.77^2)/4)</f>
        <v>168.38026822533624</v>
      </c>
      <c r="H272">
        <v>7980</v>
      </c>
    </row>
    <row r="273" spans="1:8" x14ac:dyDescent="0.2">
      <c r="A273">
        <v>8</v>
      </c>
      <c r="B273">
        <v>2.52</v>
      </c>
      <c r="C273">
        <v>34.34375</v>
      </c>
      <c r="F273">
        <v>2.4950495049504952E-2</v>
      </c>
      <c r="G273">
        <f>8000/(3.14*(7.77^2)/4)</f>
        <v>168.80227391011152</v>
      </c>
      <c r="H273">
        <v>8000</v>
      </c>
    </row>
    <row r="274" spans="1:8" x14ac:dyDescent="0.2">
      <c r="A274">
        <v>8</v>
      </c>
      <c r="B274">
        <v>2.5299999999999998</v>
      </c>
      <c r="C274">
        <v>34.453125</v>
      </c>
      <c r="F274">
        <v>2.5049504950495047E-2</v>
      </c>
      <c r="G274">
        <f>8000/(3.14*(7.77^2)/4)</f>
        <v>168.80227391011152</v>
      </c>
      <c r="H274">
        <v>8000</v>
      </c>
    </row>
    <row r="275" spans="1:8" x14ac:dyDescent="0.2">
      <c r="A275">
        <v>8</v>
      </c>
      <c r="B275">
        <v>2.54</v>
      </c>
      <c r="C275">
        <v>34.5625</v>
      </c>
      <c r="F275">
        <v>2.514851485148515E-2</v>
      </c>
      <c r="G275">
        <f>8000/(3.14*(7.77^2)/4)</f>
        <v>168.80227391011152</v>
      </c>
      <c r="H275">
        <v>8000</v>
      </c>
    </row>
    <row r="276" spans="1:8" x14ac:dyDescent="0.2">
      <c r="A276">
        <v>8</v>
      </c>
      <c r="B276">
        <v>2.5499999999999998</v>
      </c>
      <c r="C276">
        <v>34.671875</v>
      </c>
      <c r="F276">
        <v>2.5247524752475246E-2</v>
      </c>
      <c r="G276">
        <f>8000/(3.14*(7.77^2)/4)</f>
        <v>168.80227391011152</v>
      </c>
      <c r="H276">
        <v>8000</v>
      </c>
    </row>
    <row r="277" spans="1:8" x14ac:dyDescent="0.2">
      <c r="A277">
        <v>8</v>
      </c>
      <c r="B277">
        <v>2.56</v>
      </c>
      <c r="C277">
        <v>34.78125</v>
      </c>
      <c r="F277">
        <v>2.5346534653465348E-2</v>
      </c>
      <c r="G277">
        <f>8000/(3.14*(7.77^2)/4)</f>
        <v>168.80227391011152</v>
      </c>
      <c r="H277">
        <v>8000</v>
      </c>
    </row>
    <row r="278" spans="1:8" x14ac:dyDescent="0.2">
      <c r="A278">
        <v>7.98</v>
      </c>
      <c r="B278">
        <v>2.57</v>
      </c>
      <c r="C278">
        <v>34.890625</v>
      </c>
      <c r="F278">
        <v>2.5445544554455444E-2</v>
      </c>
      <c r="G278">
        <f>7980/(3.14*(7.77^2)/4)</f>
        <v>168.38026822533624</v>
      </c>
      <c r="H278">
        <v>7980</v>
      </c>
    </row>
    <row r="279" spans="1:8" x14ac:dyDescent="0.2">
      <c r="A279">
        <v>7.98</v>
      </c>
      <c r="B279">
        <v>2.58</v>
      </c>
      <c r="C279">
        <v>35</v>
      </c>
      <c r="F279">
        <v>2.5544554455445546E-2</v>
      </c>
      <c r="G279">
        <f>7980/(3.14*(7.77^2)/4)</f>
        <v>168.38026822533624</v>
      </c>
      <c r="H279">
        <v>7980</v>
      </c>
    </row>
    <row r="280" spans="1:8" x14ac:dyDescent="0.2">
      <c r="A280">
        <v>7.98</v>
      </c>
      <c r="B280">
        <v>2.59</v>
      </c>
      <c r="C280">
        <v>35.109375</v>
      </c>
      <c r="F280">
        <v>2.5643564356435642E-2</v>
      </c>
      <c r="G280">
        <f>7980/(3.14*(7.77^2)/4)</f>
        <v>168.38026822533624</v>
      </c>
      <c r="H280">
        <v>7980</v>
      </c>
    </row>
    <row r="281" spans="1:8" x14ac:dyDescent="0.2">
      <c r="A281">
        <v>8.06</v>
      </c>
      <c r="B281">
        <v>2.6</v>
      </c>
      <c r="C281">
        <v>35.21875</v>
      </c>
      <c r="F281">
        <v>2.5742574257425745E-2</v>
      </c>
      <c r="G281">
        <f>8060/(3.14*(7.77^2)/4)</f>
        <v>170.06829096443738</v>
      </c>
      <c r="H281">
        <v>8060.0000000000009</v>
      </c>
    </row>
    <row r="282" spans="1:8" x14ac:dyDescent="0.2">
      <c r="A282">
        <v>8.06</v>
      </c>
      <c r="B282">
        <v>2.61</v>
      </c>
      <c r="C282">
        <v>35.328125</v>
      </c>
      <c r="F282">
        <v>2.584158415841584E-2</v>
      </c>
      <c r="G282">
        <f>8060/(3.14*(7.77^2)/4)</f>
        <v>170.06829096443738</v>
      </c>
      <c r="H282">
        <v>8060.0000000000009</v>
      </c>
    </row>
    <row r="283" spans="1:8" x14ac:dyDescent="0.2">
      <c r="A283">
        <v>8.02</v>
      </c>
      <c r="B283">
        <v>2.62</v>
      </c>
      <c r="C283">
        <v>35.4375</v>
      </c>
      <c r="F283">
        <v>2.5940594059405943E-2</v>
      </c>
      <c r="G283">
        <f>8020/(3.14*(7.77^2)/4)</f>
        <v>169.22427959488681</v>
      </c>
      <c r="H283">
        <v>8020</v>
      </c>
    </row>
    <row r="284" spans="1:8" x14ac:dyDescent="0.2">
      <c r="A284">
        <v>8.02</v>
      </c>
      <c r="B284">
        <v>2.63</v>
      </c>
      <c r="C284">
        <v>35.546875</v>
      </c>
      <c r="F284">
        <v>2.6039603960396038E-2</v>
      </c>
      <c r="G284">
        <f>8020/(3.14*(7.77^2)/4)</f>
        <v>169.22427959488681</v>
      </c>
      <c r="H284">
        <v>8020</v>
      </c>
    </row>
    <row r="285" spans="1:8" x14ac:dyDescent="0.2">
      <c r="A285">
        <v>8.02</v>
      </c>
      <c r="B285">
        <v>2.64</v>
      </c>
      <c r="C285">
        <v>35.65625</v>
      </c>
      <c r="F285">
        <v>2.6138613861386141E-2</v>
      </c>
      <c r="G285">
        <f>8020/(3.14*(7.77^2)/4)</f>
        <v>169.22427959488681</v>
      </c>
      <c r="H285">
        <v>8020</v>
      </c>
    </row>
    <row r="286" spans="1:8" x14ac:dyDescent="0.2">
      <c r="A286">
        <v>8.0399999999999991</v>
      </c>
      <c r="B286">
        <v>2.65</v>
      </c>
      <c r="C286">
        <v>35.765625</v>
      </c>
      <c r="F286">
        <v>2.6237623762376237E-2</v>
      </c>
      <c r="G286">
        <f>8040/(3.14*(7.77^2)/4)</f>
        <v>169.64628527966207</v>
      </c>
      <c r="H286">
        <v>8039.9999999999991</v>
      </c>
    </row>
    <row r="287" spans="1:8" x14ac:dyDescent="0.2">
      <c r="A287">
        <v>8.0399999999999991</v>
      </c>
      <c r="B287">
        <v>2.66</v>
      </c>
      <c r="C287">
        <v>35.875</v>
      </c>
      <c r="F287">
        <v>2.6336633663366339E-2</v>
      </c>
      <c r="G287">
        <f>8040/(3.14*(7.77^2)/4)</f>
        <v>169.64628527966207</v>
      </c>
      <c r="H287">
        <v>8039.9999999999991</v>
      </c>
    </row>
    <row r="288" spans="1:8" x14ac:dyDescent="0.2">
      <c r="A288">
        <v>8.06</v>
      </c>
      <c r="B288">
        <v>2.67</v>
      </c>
      <c r="C288">
        <v>35.984375</v>
      </c>
      <c r="F288">
        <v>2.6435643564356435E-2</v>
      </c>
      <c r="G288">
        <f>8060/(3.14*(7.77^2)/4)</f>
        <v>170.06829096443738</v>
      </c>
      <c r="H288">
        <v>8060.0000000000009</v>
      </c>
    </row>
    <row r="289" spans="1:8" x14ac:dyDescent="0.2">
      <c r="A289">
        <v>8.06</v>
      </c>
      <c r="B289">
        <v>2.68</v>
      </c>
      <c r="C289">
        <v>36.09375</v>
      </c>
      <c r="F289">
        <v>2.6534653465346537E-2</v>
      </c>
      <c r="G289">
        <f>8060/(3.14*(7.77^2)/4)</f>
        <v>170.06829096443738</v>
      </c>
      <c r="H289">
        <v>8060.0000000000009</v>
      </c>
    </row>
    <row r="290" spans="1:8" x14ac:dyDescent="0.2">
      <c r="A290">
        <v>8.06</v>
      </c>
      <c r="B290">
        <v>2.69</v>
      </c>
      <c r="C290">
        <v>36.203125</v>
      </c>
      <c r="F290">
        <v>2.6633663366336633E-2</v>
      </c>
      <c r="G290">
        <f>8060/(3.14*(7.77^2)/4)</f>
        <v>170.06829096443738</v>
      </c>
      <c r="H290">
        <v>8060.0000000000009</v>
      </c>
    </row>
    <row r="291" spans="1:8" x14ac:dyDescent="0.2">
      <c r="A291">
        <v>8.1</v>
      </c>
      <c r="B291">
        <v>2.69</v>
      </c>
      <c r="C291">
        <v>36.3125</v>
      </c>
      <c r="F291">
        <v>2.6633663366336633E-2</v>
      </c>
      <c r="G291">
        <f>8100/(3.14*(7.77^2)/4)</f>
        <v>170.91230233398792</v>
      </c>
      <c r="H291">
        <v>8100</v>
      </c>
    </row>
    <row r="292" spans="1:8" x14ac:dyDescent="0.2">
      <c r="A292">
        <v>8.1</v>
      </c>
      <c r="B292">
        <v>2.7</v>
      </c>
      <c r="C292">
        <v>36.421875</v>
      </c>
      <c r="F292">
        <v>2.6732673267326736E-2</v>
      </c>
      <c r="G292">
        <f>8100/(3.14*(7.77^2)/4)</f>
        <v>170.91230233398792</v>
      </c>
      <c r="H292">
        <v>8100</v>
      </c>
    </row>
    <row r="293" spans="1:8" x14ac:dyDescent="0.2">
      <c r="A293">
        <v>8.1</v>
      </c>
      <c r="B293">
        <v>2.71</v>
      </c>
      <c r="C293">
        <v>36.53125</v>
      </c>
      <c r="F293">
        <v>2.6831683168316831E-2</v>
      </c>
      <c r="G293">
        <f>8100/(3.14*(7.77^2)/4)</f>
        <v>170.91230233398792</v>
      </c>
      <c r="H293">
        <v>8100</v>
      </c>
    </row>
    <row r="294" spans="1:8" x14ac:dyDescent="0.2">
      <c r="A294">
        <v>8.14</v>
      </c>
      <c r="B294">
        <v>2.72</v>
      </c>
      <c r="C294">
        <v>36.640625</v>
      </c>
      <c r="F294">
        <v>2.6930693069306934E-2</v>
      </c>
      <c r="G294">
        <f>8140/(3.14*(7.77^2)/4)</f>
        <v>171.7563137035385</v>
      </c>
      <c r="H294">
        <v>8140.0000000000009</v>
      </c>
    </row>
    <row r="295" spans="1:8" x14ac:dyDescent="0.2">
      <c r="A295">
        <v>8.14</v>
      </c>
      <c r="B295">
        <v>2.73</v>
      </c>
      <c r="C295">
        <v>36.75</v>
      </c>
      <c r="F295">
        <v>2.7029702970297029E-2</v>
      </c>
      <c r="G295">
        <f>8140/(3.14*(7.77^2)/4)</f>
        <v>171.7563137035385</v>
      </c>
      <c r="H295">
        <v>8140.0000000000009</v>
      </c>
    </row>
    <row r="296" spans="1:8" x14ac:dyDescent="0.2">
      <c r="A296">
        <v>8.1199999999999992</v>
      </c>
      <c r="B296">
        <v>2.74</v>
      </c>
      <c r="C296">
        <v>36.859375</v>
      </c>
      <c r="F296">
        <v>2.7128712871287132E-2</v>
      </c>
      <c r="G296">
        <f>8120/(3.14*(7.77^2)/4)</f>
        <v>171.33430801876318</v>
      </c>
      <c r="H296">
        <v>8119.9999999999991</v>
      </c>
    </row>
    <row r="297" spans="1:8" x14ac:dyDescent="0.2">
      <c r="A297">
        <v>8.1199999999999992</v>
      </c>
      <c r="B297">
        <v>2.75</v>
      </c>
      <c r="C297">
        <v>36.96875</v>
      </c>
      <c r="F297">
        <v>2.7227722772277228E-2</v>
      </c>
      <c r="G297">
        <f>8120/(3.14*(7.77^2)/4)</f>
        <v>171.33430801876318</v>
      </c>
      <c r="H297">
        <v>8119.9999999999991</v>
      </c>
    </row>
    <row r="298" spans="1:8" x14ac:dyDescent="0.2">
      <c r="A298">
        <v>8.1199999999999992</v>
      </c>
      <c r="B298">
        <v>2.76</v>
      </c>
      <c r="C298">
        <v>37.078125</v>
      </c>
      <c r="F298">
        <v>2.7326732673267323E-2</v>
      </c>
      <c r="G298">
        <f>8120/(3.14*(7.77^2)/4)</f>
        <v>171.33430801876318</v>
      </c>
      <c r="H298">
        <v>8119.9999999999991</v>
      </c>
    </row>
    <row r="299" spans="1:8" x14ac:dyDescent="0.2">
      <c r="A299">
        <v>8.16</v>
      </c>
      <c r="B299">
        <v>2.77</v>
      </c>
      <c r="C299">
        <v>37.1875</v>
      </c>
      <c r="F299">
        <v>2.7425742574257426E-2</v>
      </c>
      <c r="G299">
        <f>8160/(3.14*(7.77^2)/4)</f>
        <v>172.17831938831375</v>
      </c>
      <c r="H299">
        <v>8160</v>
      </c>
    </row>
    <row r="300" spans="1:8" x14ac:dyDescent="0.2">
      <c r="A300">
        <v>8.16</v>
      </c>
      <c r="B300">
        <v>2.78</v>
      </c>
      <c r="C300">
        <v>37.296875</v>
      </c>
      <c r="F300">
        <v>2.7524752475247521E-2</v>
      </c>
      <c r="G300">
        <f>8160/(3.14*(7.77^2)/4)</f>
        <v>172.17831938831375</v>
      </c>
      <c r="H300">
        <v>8160</v>
      </c>
    </row>
    <row r="301" spans="1:8" x14ac:dyDescent="0.2">
      <c r="A301">
        <v>8.18</v>
      </c>
      <c r="B301">
        <v>2.79</v>
      </c>
      <c r="C301">
        <v>37.40625</v>
      </c>
      <c r="F301">
        <v>2.7623762376237624E-2</v>
      </c>
      <c r="G301">
        <f>8180/(3.14*(7.77^2)/4)</f>
        <v>172.60032507308904</v>
      </c>
      <c r="H301">
        <v>8180</v>
      </c>
    </row>
    <row r="302" spans="1:8" x14ac:dyDescent="0.2">
      <c r="A302">
        <v>8.18</v>
      </c>
      <c r="B302">
        <v>2.8</v>
      </c>
      <c r="C302">
        <v>37.515625</v>
      </c>
      <c r="F302">
        <v>2.772277227722772E-2</v>
      </c>
      <c r="G302">
        <f>8180/(3.14*(7.77^2)/4)</f>
        <v>172.60032507308904</v>
      </c>
      <c r="H302">
        <v>8180</v>
      </c>
    </row>
    <row r="303" spans="1:8" x14ac:dyDescent="0.2">
      <c r="A303">
        <v>8.16</v>
      </c>
      <c r="B303">
        <v>2.81</v>
      </c>
      <c r="C303">
        <v>37.734375</v>
      </c>
      <c r="F303">
        <v>2.7821782178217822E-2</v>
      </c>
      <c r="G303">
        <f>8160/(3.14*(7.77^2)/4)</f>
        <v>172.17831938831375</v>
      </c>
      <c r="H303">
        <v>8160</v>
      </c>
    </row>
    <row r="304" spans="1:8" x14ac:dyDescent="0.2">
      <c r="A304">
        <v>8.16</v>
      </c>
      <c r="B304">
        <v>2.82</v>
      </c>
      <c r="C304">
        <v>37.84375</v>
      </c>
      <c r="F304">
        <v>2.7920792079207918E-2</v>
      </c>
      <c r="G304">
        <f>8160/(3.14*(7.77^2)/4)</f>
        <v>172.17831938831375</v>
      </c>
      <c r="H304">
        <v>8160</v>
      </c>
    </row>
    <row r="305" spans="1:8" x14ac:dyDescent="0.2">
      <c r="A305">
        <v>8.1999999999999993</v>
      </c>
      <c r="B305">
        <v>2.83</v>
      </c>
      <c r="C305">
        <v>37.953125</v>
      </c>
      <c r="F305">
        <v>2.801980198019802E-2</v>
      </c>
      <c r="G305">
        <f>8200/(3.14*(7.77^2)/4)</f>
        <v>173.0223307578643</v>
      </c>
      <c r="H305">
        <v>8200</v>
      </c>
    </row>
    <row r="306" spans="1:8" x14ac:dyDescent="0.2">
      <c r="A306">
        <v>8.1999999999999993</v>
      </c>
      <c r="B306">
        <v>2.84</v>
      </c>
      <c r="C306">
        <v>38.0625</v>
      </c>
      <c r="F306">
        <v>2.8118811881188116E-2</v>
      </c>
      <c r="G306">
        <f>8200/(3.14*(7.77^2)/4)</f>
        <v>173.0223307578643</v>
      </c>
      <c r="H306">
        <v>8200</v>
      </c>
    </row>
    <row r="307" spans="1:8" x14ac:dyDescent="0.2">
      <c r="A307">
        <v>8.1999999999999993</v>
      </c>
      <c r="B307">
        <v>2.85</v>
      </c>
      <c r="C307">
        <v>38.171875</v>
      </c>
      <c r="F307">
        <v>2.8217821782178219E-2</v>
      </c>
      <c r="G307">
        <f>8200/(3.14*(7.77^2)/4)</f>
        <v>173.0223307578643</v>
      </c>
      <c r="H307">
        <v>8200</v>
      </c>
    </row>
    <row r="308" spans="1:8" x14ac:dyDescent="0.2">
      <c r="A308">
        <v>8.2200000000000006</v>
      </c>
      <c r="B308">
        <v>2.86</v>
      </c>
      <c r="C308">
        <v>38.28125</v>
      </c>
      <c r="F308">
        <v>2.8316831683168314E-2</v>
      </c>
      <c r="G308">
        <f>8220/(3.14*(7.77^2)/4)</f>
        <v>173.44433644263958</v>
      </c>
      <c r="H308">
        <v>8220</v>
      </c>
    </row>
    <row r="309" spans="1:8" x14ac:dyDescent="0.2">
      <c r="A309">
        <v>8.2200000000000006</v>
      </c>
      <c r="B309">
        <v>2.87</v>
      </c>
      <c r="C309">
        <v>38.390625</v>
      </c>
      <c r="F309">
        <v>2.8415841584158417E-2</v>
      </c>
      <c r="G309">
        <f>8220/(3.14*(7.77^2)/4)</f>
        <v>173.44433644263958</v>
      </c>
      <c r="H309">
        <v>8220</v>
      </c>
    </row>
    <row r="310" spans="1:8" x14ac:dyDescent="0.2">
      <c r="A310">
        <v>8.2200000000000006</v>
      </c>
      <c r="B310">
        <v>2.88</v>
      </c>
      <c r="C310">
        <v>38.5</v>
      </c>
      <c r="F310">
        <v>2.8514851485148512E-2</v>
      </c>
      <c r="G310">
        <f>8220/(3.14*(7.77^2)/4)</f>
        <v>173.44433644263958</v>
      </c>
      <c r="H310">
        <v>8220</v>
      </c>
    </row>
    <row r="311" spans="1:8" x14ac:dyDescent="0.2">
      <c r="A311">
        <v>8.24</v>
      </c>
      <c r="B311">
        <v>2.89</v>
      </c>
      <c r="C311">
        <v>38.609375</v>
      </c>
      <c r="F311">
        <v>2.8613861386138615E-2</v>
      </c>
      <c r="G311">
        <f>8240/(3.14*(7.77^2)/4)</f>
        <v>173.86634212741487</v>
      </c>
      <c r="H311">
        <v>8240</v>
      </c>
    </row>
    <row r="312" spans="1:8" x14ac:dyDescent="0.2">
      <c r="A312">
        <v>8.24</v>
      </c>
      <c r="B312">
        <v>2.9</v>
      </c>
      <c r="C312">
        <v>38.71875</v>
      </c>
      <c r="F312">
        <v>2.8712871287128711E-2</v>
      </c>
      <c r="G312">
        <f>8240/(3.14*(7.77^2)/4)</f>
        <v>173.86634212741487</v>
      </c>
      <c r="H312">
        <v>8240</v>
      </c>
    </row>
    <row r="313" spans="1:8" x14ac:dyDescent="0.2">
      <c r="A313">
        <v>8.26</v>
      </c>
      <c r="B313">
        <v>2.91</v>
      </c>
      <c r="C313">
        <v>38.828125</v>
      </c>
      <c r="F313">
        <v>2.8811881188118813E-2</v>
      </c>
      <c r="G313">
        <f>8260/(3.14*(7.77^2)/4)</f>
        <v>174.28834781219015</v>
      </c>
      <c r="H313">
        <v>8260</v>
      </c>
    </row>
    <row r="314" spans="1:8" x14ac:dyDescent="0.2">
      <c r="A314">
        <v>8.26</v>
      </c>
      <c r="B314">
        <v>2.92</v>
      </c>
      <c r="C314">
        <v>38.9375</v>
      </c>
      <c r="F314">
        <v>2.8910891089108909E-2</v>
      </c>
      <c r="G314">
        <f>8260/(3.14*(7.77^2)/4)</f>
        <v>174.28834781219015</v>
      </c>
      <c r="H314">
        <v>8260</v>
      </c>
    </row>
    <row r="315" spans="1:8" x14ac:dyDescent="0.2">
      <c r="A315">
        <v>8.26</v>
      </c>
      <c r="B315">
        <v>2.93</v>
      </c>
      <c r="C315">
        <v>39.046875</v>
      </c>
      <c r="F315">
        <v>2.9009900990099011E-2</v>
      </c>
      <c r="G315">
        <f>8260/(3.14*(7.77^2)/4)</f>
        <v>174.28834781219015</v>
      </c>
      <c r="H315">
        <v>8260</v>
      </c>
    </row>
    <row r="316" spans="1:8" x14ac:dyDescent="0.2">
      <c r="A316">
        <v>8.2799999999999994</v>
      </c>
      <c r="B316">
        <v>2.93</v>
      </c>
      <c r="C316">
        <v>39.15625</v>
      </c>
      <c r="F316">
        <v>2.9009900990099011E-2</v>
      </c>
      <c r="G316">
        <f>8280/(3.14*(7.77^2)/4)</f>
        <v>174.71035349696541</v>
      </c>
      <c r="H316">
        <v>8280</v>
      </c>
    </row>
    <row r="317" spans="1:8" x14ac:dyDescent="0.2">
      <c r="A317">
        <v>8.2799999999999994</v>
      </c>
      <c r="B317">
        <v>2.94</v>
      </c>
      <c r="C317">
        <v>39.265625</v>
      </c>
      <c r="F317">
        <v>2.9108910891089107E-2</v>
      </c>
      <c r="G317">
        <f>8280/(3.14*(7.77^2)/4)</f>
        <v>174.71035349696541</v>
      </c>
      <c r="H317">
        <v>8280</v>
      </c>
    </row>
    <row r="318" spans="1:8" x14ac:dyDescent="0.2">
      <c r="A318">
        <v>8.32</v>
      </c>
      <c r="B318">
        <v>2.95</v>
      </c>
      <c r="C318">
        <v>39.375</v>
      </c>
      <c r="F318">
        <v>2.920792079207921E-2</v>
      </c>
      <c r="G318">
        <f t="shared" ref="G318:G323" si="12">8320/(3.14*(7.77^2)/4)</f>
        <v>175.55436486651598</v>
      </c>
      <c r="H318">
        <v>8320</v>
      </c>
    </row>
    <row r="319" spans="1:8" x14ac:dyDescent="0.2">
      <c r="A319">
        <v>8.32</v>
      </c>
      <c r="B319">
        <v>2.96</v>
      </c>
      <c r="C319">
        <v>39.484375</v>
      </c>
      <c r="F319">
        <v>2.9306930693069305E-2</v>
      </c>
      <c r="G319">
        <f t="shared" si="12"/>
        <v>175.55436486651598</v>
      </c>
      <c r="H319">
        <v>8320</v>
      </c>
    </row>
    <row r="320" spans="1:8" x14ac:dyDescent="0.2">
      <c r="A320">
        <v>8.32</v>
      </c>
      <c r="B320">
        <v>2.97</v>
      </c>
      <c r="C320">
        <v>39.59375</v>
      </c>
      <c r="F320">
        <v>2.9405940594059408E-2</v>
      </c>
      <c r="G320">
        <f t="shared" si="12"/>
        <v>175.55436486651598</v>
      </c>
      <c r="H320">
        <v>8320</v>
      </c>
    </row>
    <row r="321" spans="1:8" x14ac:dyDescent="0.2">
      <c r="A321">
        <v>8.32</v>
      </c>
      <c r="B321">
        <v>2.98</v>
      </c>
      <c r="C321">
        <v>39.703125</v>
      </c>
      <c r="F321">
        <v>2.9504950495049503E-2</v>
      </c>
      <c r="G321">
        <f t="shared" si="12"/>
        <v>175.55436486651598</v>
      </c>
      <c r="H321">
        <v>8320</v>
      </c>
    </row>
    <row r="322" spans="1:8" x14ac:dyDescent="0.2">
      <c r="A322">
        <v>8.32</v>
      </c>
      <c r="B322">
        <v>2.99</v>
      </c>
      <c r="C322">
        <v>39.8125</v>
      </c>
      <c r="F322">
        <v>2.9603960396039606E-2</v>
      </c>
      <c r="G322">
        <f t="shared" si="12"/>
        <v>175.55436486651598</v>
      </c>
      <c r="H322">
        <v>8320</v>
      </c>
    </row>
    <row r="323" spans="1:8" x14ac:dyDescent="0.2">
      <c r="A323">
        <v>8.32</v>
      </c>
      <c r="B323">
        <v>3</v>
      </c>
      <c r="C323">
        <v>39.921875</v>
      </c>
      <c r="F323">
        <v>2.9702970297029702E-2</v>
      </c>
      <c r="G323">
        <f t="shared" si="12"/>
        <v>175.55436486651598</v>
      </c>
      <c r="H323">
        <v>8320</v>
      </c>
    </row>
    <row r="324" spans="1:8" x14ac:dyDescent="0.2">
      <c r="A324">
        <v>8.34</v>
      </c>
      <c r="B324">
        <v>3.01</v>
      </c>
      <c r="C324">
        <v>40.03125</v>
      </c>
      <c r="F324">
        <v>2.9801980198019801E-2</v>
      </c>
      <c r="G324">
        <f>8340/(3.14*(7.77^2)/4)</f>
        <v>175.97637055129127</v>
      </c>
      <c r="H324">
        <v>8340</v>
      </c>
    </row>
    <row r="325" spans="1:8" x14ac:dyDescent="0.2">
      <c r="A325">
        <v>8.34</v>
      </c>
      <c r="B325">
        <v>3.02</v>
      </c>
      <c r="C325">
        <v>40.25</v>
      </c>
      <c r="F325">
        <v>2.99009900990099E-2</v>
      </c>
      <c r="G325">
        <f>8340/(3.14*(7.77^2)/4)</f>
        <v>175.97637055129127</v>
      </c>
      <c r="H325">
        <v>8340</v>
      </c>
    </row>
    <row r="326" spans="1:8" x14ac:dyDescent="0.2">
      <c r="A326">
        <v>8.34</v>
      </c>
      <c r="B326">
        <v>3.03</v>
      </c>
      <c r="C326">
        <v>40.359375</v>
      </c>
      <c r="F326">
        <v>0.03</v>
      </c>
      <c r="G326">
        <f>8340/(3.14*(7.77^2)/4)</f>
        <v>175.97637055129127</v>
      </c>
      <c r="H326">
        <v>8340</v>
      </c>
    </row>
    <row r="327" spans="1:8" x14ac:dyDescent="0.2">
      <c r="A327">
        <v>8.34</v>
      </c>
      <c r="B327">
        <v>3.04</v>
      </c>
      <c r="C327">
        <v>40.46875</v>
      </c>
      <c r="F327">
        <v>3.0099009900990098E-2</v>
      </c>
      <c r="G327">
        <f>8340/(3.14*(7.77^2)/4)</f>
        <v>175.97637055129127</v>
      </c>
      <c r="H327">
        <v>8340</v>
      </c>
    </row>
    <row r="328" spans="1:8" x14ac:dyDescent="0.2">
      <c r="A328">
        <v>8.36</v>
      </c>
      <c r="B328">
        <v>3.05</v>
      </c>
      <c r="C328">
        <v>40.578125</v>
      </c>
      <c r="F328">
        <v>3.0198019801980197E-2</v>
      </c>
      <c r="G328">
        <f>8360/(3.14*(7.77^2)/4)</f>
        <v>176.39837623606653</v>
      </c>
      <c r="H328">
        <v>8360</v>
      </c>
    </row>
    <row r="329" spans="1:8" x14ac:dyDescent="0.2">
      <c r="A329">
        <v>8.36</v>
      </c>
      <c r="B329">
        <v>3.06</v>
      </c>
      <c r="C329">
        <v>40.6875</v>
      </c>
      <c r="F329">
        <v>3.0297029702970296E-2</v>
      </c>
      <c r="G329">
        <f>8360/(3.14*(7.77^2)/4)</f>
        <v>176.39837623606653</v>
      </c>
      <c r="H329">
        <v>8360</v>
      </c>
    </row>
    <row r="330" spans="1:8" x14ac:dyDescent="0.2">
      <c r="A330">
        <v>8.4</v>
      </c>
      <c r="B330">
        <v>3.07</v>
      </c>
      <c r="C330">
        <v>40.796875</v>
      </c>
      <c r="F330">
        <v>3.0396039603960395E-2</v>
      </c>
      <c r="G330">
        <f>8400/(3.14*(7.77^2)/4)</f>
        <v>177.2423876056171</v>
      </c>
      <c r="H330">
        <v>8400</v>
      </c>
    </row>
    <row r="331" spans="1:8" x14ac:dyDescent="0.2">
      <c r="A331">
        <v>8.4</v>
      </c>
      <c r="B331">
        <v>3.08</v>
      </c>
      <c r="C331">
        <v>41.015625</v>
      </c>
      <c r="F331">
        <v>3.0495049504950494E-2</v>
      </c>
      <c r="G331">
        <f>8400/(3.14*(7.77^2)/4)</f>
        <v>177.2423876056171</v>
      </c>
      <c r="H331">
        <v>8400</v>
      </c>
    </row>
    <row r="332" spans="1:8" x14ac:dyDescent="0.2">
      <c r="A332">
        <v>8.4</v>
      </c>
      <c r="B332">
        <v>3.09</v>
      </c>
      <c r="C332">
        <v>41.125</v>
      </c>
      <c r="F332">
        <v>3.0594059405940593E-2</v>
      </c>
      <c r="G332">
        <f>8400/(3.14*(7.77^2)/4)</f>
        <v>177.2423876056171</v>
      </c>
      <c r="H332">
        <v>8400</v>
      </c>
    </row>
    <row r="333" spans="1:8" x14ac:dyDescent="0.2">
      <c r="A333">
        <v>8.4</v>
      </c>
      <c r="B333">
        <v>3.1</v>
      </c>
      <c r="C333">
        <v>41.234375</v>
      </c>
      <c r="F333">
        <v>3.0693069306930693E-2</v>
      </c>
      <c r="G333">
        <f>8400/(3.14*(7.77^2)/4)</f>
        <v>177.2423876056171</v>
      </c>
      <c r="H333">
        <v>8400</v>
      </c>
    </row>
    <row r="334" spans="1:8" x14ac:dyDescent="0.2">
      <c r="A334">
        <v>8.42</v>
      </c>
      <c r="B334">
        <v>3.11</v>
      </c>
      <c r="C334">
        <v>41.34375</v>
      </c>
      <c r="F334">
        <v>3.0792079207920792E-2</v>
      </c>
      <c r="G334">
        <f t="shared" ref="G334:G339" si="13">8420/(3.14*(7.77^2)/4)</f>
        <v>177.66439329039238</v>
      </c>
      <c r="H334">
        <v>8420</v>
      </c>
    </row>
    <row r="335" spans="1:8" x14ac:dyDescent="0.2">
      <c r="A335">
        <v>8.42</v>
      </c>
      <c r="B335">
        <v>3.12</v>
      </c>
      <c r="C335">
        <v>41.453125</v>
      </c>
      <c r="F335">
        <v>3.0891089108910891E-2</v>
      </c>
      <c r="G335">
        <f t="shared" si="13"/>
        <v>177.66439329039238</v>
      </c>
      <c r="H335">
        <v>8420</v>
      </c>
    </row>
    <row r="336" spans="1:8" x14ac:dyDescent="0.2">
      <c r="A336">
        <v>8.42</v>
      </c>
      <c r="B336">
        <v>3.13</v>
      </c>
      <c r="C336">
        <v>41.5625</v>
      </c>
      <c r="F336">
        <v>3.099009900990099E-2</v>
      </c>
      <c r="G336">
        <f t="shared" si="13"/>
        <v>177.66439329039238</v>
      </c>
      <c r="H336">
        <v>8420</v>
      </c>
    </row>
    <row r="337" spans="1:8" x14ac:dyDescent="0.2">
      <c r="A337">
        <v>8.42</v>
      </c>
      <c r="B337">
        <v>3.13</v>
      </c>
      <c r="C337">
        <v>41.671875</v>
      </c>
      <c r="F337">
        <v>3.099009900990099E-2</v>
      </c>
      <c r="G337">
        <f t="shared" si="13"/>
        <v>177.66439329039238</v>
      </c>
      <c r="H337">
        <v>8420</v>
      </c>
    </row>
    <row r="338" spans="1:8" x14ac:dyDescent="0.2">
      <c r="A338">
        <v>8.42</v>
      </c>
      <c r="B338">
        <v>3.14</v>
      </c>
      <c r="C338">
        <v>41.78125</v>
      </c>
      <c r="F338">
        <v>3.1089108910891089E-2</v>
      </c>
      <c r="G338">
        <f t="shared" si="13"/>
        <v>177.66439329039238</v>
      </c>
      <c r="H338">
        <v>8420</v>
      </c>
    </row>
    <row r="339" spans="1:8" x14ac:dyDescent="0.2">
      <c r="A339">
        <v>8.42</v>
      </c>
      <c r="B339">
        <v>3.15</v>
      </c>
      <c r="C339">
        <v>41.890625</v>
      </c>
      <c r="F339">
        <v>3.1188118811881188E-2</v>
      </c>
      <c r="G339">
        <f t="shared" si="13"/>
        <v>177.66439329039238</v>
      </c>
      <c r="H339">
        <v>8420</v>
      </c>
    </row>
    <row r="340" spans="1:8" x14ac:dyDescent="0.2">
      <c r="A340">
        <v>8.48</v>
      </c>
      <c r="B340">
        <v>3.16</v>
      </c>
      <c r="C340">
        <v>42</v>
      </c>
      <c r="F340">
        <v>3.1287128712871287E-2</v>
      </c>
      <c r="G340">
        <f>8480/(3.14*(7.77^2)/4)</f>
        <v>178.93041034471821</v>
      </c>
      <c r="H340">
        <v>8480</v>
      </c>
    </row>
    <row r="341" spans="1:8" x14ac:dyDescent="0.2">
      <c r="A341">
        <v>8.48</v>
      </c>
      <c r="B341">
        <v>3.17</v>
      </c>
      <c r="C341">
        <v>42.109375</v>
      </c>
      <c r="F341">
        <v>3.1386138613861386E-2</v>
      </c>
      <c r="G341">
        <f>8480/(3.14*(7.77^2)/4)</f>
        <v>178.93041034471821</v>
      </c>
      <c r="H341">
        <v>8480</v>
      </c>
    </row>
    <row r="342" spans="1:8" x14ac:dyDescent="0.2">
      <c r="A342">
        <v>8.48</v>
      </c>
      <c r="B342">
        <v>3.18</v>
      </c>
      <c r="C342">
        <v>42.21875</v>
      </c>
      <c r="F342">
        <v>3.1485148514851485E-2</v>
      </c>
      <c r="G342">
        <f>8480/(3.14*(7.77^2)/4)</f>
        <v>178.93041034471821</v>
      </c>
      <c r="H342">
        <v>8480</v>
      </c>
    </row>
    <row r="343" spans="1:8" x14ac:dyDescent="0.2">
      <c r="A343">
        <v>8.48</v>
      </c>
      <c r="B343">
        <v>3.19</v>
      </c>
      <c r="C343">
        <v>42.328125</v>
      </c>
      <c r="F343">
        <v>3.1584158415841584E-2</v>
      </c>
      <c r="G343">
        <f>8480/(3.14*(7.77^2)/4)</f>
        <v>178.93041034471821</v>
      </c>
      <c r="H343">
        <v>8480</v>
      </c>
    </row>
    <row r="344" spans="1:8" x14ac:dyDescent="0.2">
      <c r="A344">
        <v>8.5</v>
      </c>
      <c r="B344">
        <v>3.2</v>
      </c>
      <c r="C344">
        <v>42.546875</v>
      </c>
      <c r="F344">
        <v>3.1683168316831684E-2</v>
      </c>
      <c r="G344">
        <f>8500/(3.14*(7.77^2)/4)</f>
        <v>179.3524160294935</v>
      </c>
      <c r="H344">
        <v>8500</v>
      </c>
    </row>
    <row r="345" spans="1:8" x14ac:dyDescent="0.2">
      <c r="A345">
        <v>8.5</v>
      </c>
      <c r="B345">
        <v>3.21</v>
      </c>
      <c r="C345">
        <v>42.65625</v>
      </c>
      <c r="F345">
        <v>3.1782178217821783E-2</v>
      </c>
      <c r="G345">
        <f>8500/(3.14*(7.77^2)/4)</f>
        <v>179.3524160294935</v>
      </c>
      <c r="H345">
        <v>8500</v>
      </c>
    </row>
    <row r="346" spans="1:8" x14ac:dyDescent="0.2">
      <c r="A346">
        <v>8.52</v>
      </c>
      <c r="B346">
        <v>3.22</v>
      </c>
      <c r="C346">
        <v>42.765625</v>
      </c>
      <c r="F346">
        <v>3.1881188118811882E-2</v>
      </c>
      <c r="G346">
        <f>8520/(3.14*(7.77^2)/4)</f>
        <v>179.77442171426878</v>
      </c>
      <c r="H346">
        <v>8520</v>
      </c>
    </row>
    <row r="347" spans="1:8" x14ac:dyDescent="0.2">
      <c r="A347">
        <v>8.52</v>
      </c>
      <c r="B347">
        <v>3.23</v>
      </c>
      <c r="C347">
        <v>42.875</v>
      </c>
      <c r="F347">
        <v>3.1980198019801981E-2</v>
      </c>
      <c r="G347">
        <f>8520/(3.14*(7.77^2)/4)</f>
        <v>179.77442171426878</v>
      </c>
      <c r="H347">
        <v>8520</v>
      </c>
    </row>
    <row r="348" spans="1:8" x14ac:dyDescent="0.2">
      <c r="A348">
        <v>8.52</v>
      </c>
      <c r="B348">
        <v>3.24</v>
      </c>
      <c r="C348">
        <v>42.984375</v>
      </c>
      <c r="F348">
        <v>3.207920792079208E-2</v>
      </c>
      <c r="G348">
        <f>8520/(3.14*(7.77^2)/4)</f>
        <v>179.77442171426878</v>
      </c>
      <c r="H348">
        <v>8520</v>
      </c>
    </row>
    <row r="349" spans="1:8" x14ac:dyDescent="0.2">
      <c r="A349">
        <v>8.52</v>
      </c>
      <c r="B349">
        <v>3.25</v>
      </c>
      <c r="C349">
        <v>43.09375</v>
      </c>
      <c r="F349">
        <v>3.2178217821782179E-2</v>
      </c>
      <c r="G349">
        <f>8520/(3.14*(7.77^2)/4)</f>
        <v>179.77442171426878</v>
      </c>
      <c r="H349">
        <v>8520</v>
      </c>
    </row>
    <row r="350" spans="1:8" x14ac:dyDescent="0.2">
      <c r="A350">
        <v>8.5</v>
      </c>
      <c r="B350">
        <v>3.26</v>
      </c>
      <c r="C350">
        <v>43.3125</v>
      </c>
      <c r="F350">
        <v>3.2277227722772278E-2</v>
      </c>
      <c r="G350">
        <f>8500/(3.14*(7.77^2)/4)</f>
        <v>179.3524160294935</v>
      </c>
      <c r="H350">
        <v>8500</v>
      </c>
    </row>
    <row r="351" spans="1:8" x14ac:dyDescent="0.2">
      <c r="A351">
        <v>8.5</v>
      </c>
      <c r="B351">
        <v>3.27</v>
      </c>
      <c r="C351">
        <v>43.421875</v>
      </c>
      <c r="F351">
        <v>3.2376237623762377E-2</v>
      </c>
      <c r="G351">
        <f>8500/(3.14*(7.77^2)/4)</f>
        <v>179.3524160294935</v>
      </c>
      <c r="H351">
        <v>8500</v>
      </c>
    </row>
    <row r="352" spans="1:8" x14ac:dyDescent="0.2">
      <c r="A352">
        <v>8.5</v>
      </c>
      <c r="B352">
        <v>3.28</v>
      </c>
      <c r="C352">
        <v>43.53125</v>
      </c>
      <c r="F352">
        <v>3.2475247524752476E-2</v>
      </c>
      <c r="G352">
        <f>8500/(3.14*(7.77^2)/4)</f>
        <v>179.3524160294935</v>
      </c>
      <c r="H352">
        <v>8500</v>
      </c>
    </row>
    <row r="353" spans="1:8" x14ac:dyDescent="0.2">
      <c r="A353">
        <v>8.5</v>
      </c>
      <c r="B353">
        <v>3.29</v>
      </c>
      <c r="C353">
        <v>43.640625</v>
      </c>
      <c r="F353">
        <v>3.2574257425742575E-2</v>
      </c>
      <c r="G353">
        <f>8500/(3.14*(7.77^2)/4)</f>
        <v>179.3524160294935</v>
      </c>
      <c r="H353">
        <v>8500</v>
      </c>
    </row>
    <row r="354" spans="1:8" x14ac:dyDescent="0.2">
      <c r="A354">
        <v>8.5</v>
      </c>
      <c r="B354">
        <v>3.3</v>
      </c>
      <c r="C354">
        <v>43.75</v>
      </c>
      <c r="F354">
        <v>3.2673267326732675E-2</v>
      </c>
      <c r="G354">
        <f>8500/(3.14*(7.77^2)/4)</f>
        <v>179.3524160294935</v>
      </c>
      <c r="H354">
        <v>8500</v>
      </c>
    </row>
    <row r="355" spans="1:8" x14ac:dyDescent="0.2">
      <c r="A355">
        <v>8.52</v>
      </c>
      <c r="B355">
        <v>3.31</v>
      </c>
      <c r="C355">
        <v>43.96875</v>
      </c>
      <c r="F355">
        <v>3.2772277227722774E-2</v>
      </c>
      <c r="G355">
        <f>8520/(3.14*(7.77^2)/4)</f>
        <v>179.77442171426878</v>
      </c>
      <c r="H355">
        <v>8520</v>
      </c>
    </row>
    <row r="356" spans="1:8" x14ac:dyDescent="0.2">
      <c r="A356">
        <v>8.52</v>
      </c>
      <c r="B356">
        <v>3.32</v>
      </c>
      <c r="C356">
        <v>44.078125</v>
      </c>
      <c r="F356">
        <v>3.2871287128712873E-2</v>
      </c>
      <c r="G356">
        <f>8520/(3.14*(7.77^2)/4)</f>
        <v>179.77442171426878</v>
      </c>
      <c r="H356">
        <v>8520</v>
      </c>
    </row>
    <row r="357" spans="1:8" x14ac:dyDescent="0.2">
      <c r="A357">
        <v>8.56</v>
      </c>
      <c r="B357">
        <v>3.33</v>
      </c>
      <c r="C357">
        <v>44.1875</v>
      </c>
      <c r="F357">
        <v>3.2970297029702972E-2</v>
      </c>
      <c r="G357">
        <f t="shared" ref="G357:G362" si="14">8560/(3.14*(7.77^2)/4)</f>
        <v>180.61843308381933</v>
      </c>
      <c r="H357">
        <v>8560</v>
      </c>
    </row>
    <row r="358" spans="1:8" x14ac:dyDescent="0.2">
      <c r="A358">
        <v>8.56</v>
      </c>
      <c r="B358">
        <v>3.34</v>
      </c>
      <c r="C358">
        <v>44.40625</v>
      </c>
      <c r="F358">
        <v>3.3069306930693071E-2</v>
      </c>
      <c r="G358">
        <f t="shared" si="14"/>
        <v>180.61843308381933</v>
      </c>
      <c r="H358">
        <v>8560</v>
      </c>
    </row>
    <row r="359" spans="1:8" x14ac:dyDescent="0.2">
      <c r="A359">
        <v>8.56</v>
      </c>
      <c r="B359">
        <v>3.35</v>
      </c>
      <c r="C359">
        <v>44.515625</v>
      </c>
      <c r="F359">
        <v>3.316831683168317E-2</v>
      </c>
      <c r="G359">
        <f t="shared" si="14"/>
        <v>180.61843308381933</v>
      </c>
      <c r="H359">
        <v>8560</v>
      </c>
    </row>
    <row r="360" spans="1:8" x14ac:dyDescent="0.2">
      <c r="A360">
        <v>8.56</v>
      </c>
      <c r="B360">
        <v>3.36</v>
      </c>
      <c r="C360">
        <v>44.625</v>
      </c>
      <c r="F360">
        <v>3.3267326732673269E-2</v>
      </c>
      <c r="G360">
        <f t="shared" si="14"/>
        <v>180.61843308381933</v>
      </c>
      <c r="H360">
        <v>8560</v>
      </c>
    </row>
    <row r="361" spans="1:8" x14ac:dyDescent="0.2">
      <c r="A361">
        <v>8.56</v>
      </c>
      <c r="B361">
        <v>3.37</v>
      </c>
      <c r="C361">
        <v>44.734375</v>
      </c>
      <c r="F361">
        <v>3.3366336633663368E-2</v>
      </c>
      <c r="G361">
        <f t="shared" si="14"/>
        <v>180.61843308381933</v>
      </c>
      <c r="H361">
        <v>8560</v>
      </c>
    </row>
    <row r="362" spans="1:8" x14ac:dyDescent="0.2">
      <c r="A362">
        <v>8.56</v>
      </c>
      <c r="B362">
        <v>3.38</v>
      </c>
      <c r="C362">
        <v>44.84375</v>
      </c>
      <c r="F362">
        <v>3.3465346534653467E-2</v>
      </c>
      <c r="G362">
        <f t="shared" si="14"/>
        <v>180.61843308381933</v>
      </c>
      <c r="H362">
        <v>8560</v>
      </c>
    </row>
    <row r="363" spans="1:8" x14ac:dyDescent="0.2">
      <c r="A363">
        <v>8.6</v>
      </c>
      <c r="B363">
        <v>3.39</v>
      </c>
      <c r="C363">
        <v>45.0625</v>
      </c>
      <c r="F363">
        <v>3.3564356435643566E-2</v>
      </c>
      <c r="G363">
        <f>8600/(3.14*(7.77^2)/4)</f>
        <v>181.4624444533699</v>
      </c>
      <c r="H363">
        <v>8600</v>
      </c>
    </row>
    <row r="364" spans="1:8" x14ac:dyDescent="0.2">
      <c r="A364">
        <v>8.6</v>
      </c>
      <c r="B364">
        <v>3.4</v>
      </c>
      <c r="C364">
        <v>45.171875</v>
      </c>
      <c r="F364">
        <v>3.3663366336633666E-2</v>
      </c>
      <c r="G364">
        <f>8600/(3.14*(7.77^2)/4)</f>
        <v>181.4624444533699</v>
      </c>
      <c r="H364">
        <v>8600</v>
      </c>
    </row>
    <row r="365" spans="1:8" x14ac:dyDescent="0.2">
      <c r="A365">
        <v>8.6</v>
      </c>
      <c r="B365">
        <v>3.41</v>
      </c>
      <c r="C365">
        <v>45.28125</v>
      </c>
      <c r="F365">
        <v>3.3762376237623765E-2</v>
      </c>
      <c r="G365">
        <f>8600/(3.14*(7.77^2)/4)</f>
        <v>181.4624444533699</v>
      </c>
      <c r="H365">
        <v>8600</v>
      </c>
    </row>
    <row r="366" spans="1:8" x14ac:dyDescent="0.2">
      <c r="A366">
        <v>8.6</v>
      </c>
      <c r="B366">
        <v>3.42</v>
      </c>
      <c r="C366">
        <v>45.390625</v>
      </c>
      <c r="F366">
        <v>3.3861386138613864E-2</v>
      </c>
      <c r="G366">
        <f>8600/(3.14*(7.77^2)/4)</f>
        <v>181.4624444533699</v>
      </c>
      <c r="H366">
        <v>8600</v>
      </c>
    </row>
    <row r="367" spans="1:8" x14ac:dyDescent="0.2">
      <c r="A367">
        <v>8.6</v>
      </c>
      <c r="B367">
        <v>3.43</v>
      </c>
      <c r="C367">
        <v>45.5</v>
      </c>
      <c r="F367">
        <v>3.3960396039603963E-2</v>
      </c>
      <c r="G367">
        <f>8600/(3.14*(7.77^2)/4)</f>
        <v>181.4624444533699</v>
      </c>
      <c r="H367">
        <v>8600</v>
      </c>
    </row>
    <row r="368" spans="1:8" x14ac:dyDescent="0.2">
      <c r="A368">
        <v>8.64</v>
      </c>
      <c r="B368">
        <v>3.44</v>
      </c>
      <c r="C368">
        <v>45.609375</v>
      </c>
      <c r="F368">
        <v>3.4059405940594062E-2</v>
      </c>
      <c r="G368">
        <f>8640/(3.14*(7.77^2)/4)</f>
        <v>182.30645582292044</v>
      </c>
      <c r="H368">
        <v>8640</v>
      </c>
    </row>
    <row r="369" spans="1:8" x14ac:dyDescent="0.2">
      <c r="A369">
        <v>8.64</v>
      </c>
      <c r="B369">
        <v>3.45</v>
      </c>
      <c r="C369">
        <v>45.828125</v>
      </c>
      <c r="F369">
        <v>3.4158415841584161E-2</v>
      </c>
      <c r="G369">
        <f>8640/(3.14*(7.77^2)/4)</f>
        <v>182.30645582292044</v>
      </c>
      <c r="H369">
        <v>8640</v>
      </c>
    </row>
    <row r="370" spans="1:8" x14ac:dyDescent="0.2">
      <c r="A370">
        <v>8.6199999999999992</v>
      </c>
      <c r="B370">
        <v>3.46</v>
      </c>
      <c r="C370">
        <v>45.9375</v>
      </c>
      <c r="F370">
        <v>3.425742574257426E-2</v>
      </c>
      <c r="G370">
        <f>8620/(3.14*(7.77^2)/4)</f>
        <v>181.88445013814516</v>
      </c>
      <c r="H370">
        <v>8620</v>
      </c>
    </row>
    <row r="371" spans="1:8" x14ac:dyDescent="0.2">
      <c r="A371">
        <v>8.6199999999999992</v>
      </c>
      <c r="B371">
        <v>3.47</v>
      </c>
      <c r="C371">
        <v>46.046875</v>
      </c>
      <c r="F371">
        <v>3.4356435643564359E-2</v>
      </c>
      <c r="G371">
        <f>8620/(3.14*(7.77^2)/4)</f>
        <v>181.88445013814516</v>
      </c>
      <c r="H371">
        <v>8620</v>
      </c>
    </row>
    <row r="372" spans="1:8" x14ac:dyDescent="0.2">
      <c r="A372">
        <v>8.6999999999999993</v>
      </c>
      <c r="B372">
        <v>3.48</v>
      </c>
      <c r="C372">
        <v>46.15625</v>
      </c>
      <c r="F372">
        <v>3.4455445544554458E-2</v>
      </c>
      <c r="G372">
        <f>8700/(3.14*(7.77^2)/4)</f>
        <v>183.57247287724627</v>
      </c>
      <c r="H372">
        <v>8700</v>
      </c>
    </row>
    <row r="373" spans="1:8" x14ac:dyDescent="0.2">
      <c r="A373">
        <v>8.6999999999999993</v>
      </c>
      <c r="B373">
        <v>3.49</v>
      </c>
      <c r="C373">
        <v>46.265625</v>
      </c>
      <c r="F373">
        <v>3.4554455445544557E-2</v>
      </c>
      <c r="G373">
        <f>8700/(3.14*(7.77^2)/4)</f>
        <v>183.57247287724627</v>
      </c>
      <c r="H373">
        <v>8700</v>
      </c>
    </row>
    <row r="374" spans="1:8" x14ac:dyDescent="0.2">
      <c r="A374">
        <v>8.6999999999999993</v>
      </c>
      <c r="B374">
        <v>3.5</v>
      </c>
      <c r="C374">
        <v>46.375</v>
      </c>
      <c r="F374">
        <v>3.4653465346534656E-2</v>
      </c>
      <c r="G374">
        <f>8700/(3.14*(7.77^2)/4)</f>
        <v>183.57247287724627</v>
      </c>
      <c r="H374">
        <v>8700</v>
      </c>
    </row>
    <row r="375" spans="1:8" x14ac:dyDescent="0.2">
      <c r="A375">
        <v>8.6999999999999993</v>
      </c>
      <c r="B375">
        <v>3.51</v>
      </c>
      <c r="C375">
        <v>46.484375</v>
      </c>
      <c r="F375">
        <v>3.4752475247524749E-2</v>
      </c>
      <c r="G375">
        <f>8700/(3.14*(7.77^2)/4)</f>
        <v>183.57247287724627</v>
      </c>
      <c r="H375">
        <v>8700</v>
      </c>
    </row>
    <row r="376" spans="1:8" x14ac:dyDescent="0.2">
      <c r="A376">
        <v>8.7200000000000006</v>
      </c>
      <c r="B376">
        <v>3.52</v>
      </c>
      <c r="C376">
        <v>46.703125</v>
      </c>
      <c r="F376">
        <v>3.4851485148514855E-2</v>
      </c>
      <c r="G376">
        <f>8720/(3.14*(7.77^2)/4)</f>
        <v>183.99447856202156</v>
      </c>
      <c r="H376">
        <v>8720</v>
      </c>
    </row>
    <row r="377" spans="1:8" x14ac:dyDescent="0.2">
      <c r="A377">
        <v>8.7200000000000006</v>
      </c>
      <c r="B377">
        <v>3.53</v>
      </c>
      <c r="C377">
        <v>46.8125</v>
      </c>
      <c r="F377">
        <v>3.4950495049504947E-2</v>
      </c>
      <c r="G377">
        <f>8720/(3.14*(7.77^2)/4)</f>
        <v>183.99447856202156</v>
      </c>
      <c r="H377">
        <v>8720</v>
      </c>
    </row>
    <row r="378" spans="1:8" x14ac:dyDescent="0.2">
      <c r="A378">
        <v>8.7200000000000006</v>
      </c>
      <c r="B378">
        <v>3.54</v>
      </c>
      <c r="C378">
        <v>46.921875</v>
      </c>
      <c r="F378">
        <v>3.5049504950495053E-2</v>
      </c>
      <c r="G378">
        <f>8720/(3.14*(7.77^2)/4)</f>
        <v>183.99447856202156</v>
      </c>
      <c r="H378">
        <v>8720</v>
      </c>
    </row>
    <row r="379" spans="1:8" x14ac:dyDescent="0.2">
      <c r="A379">
        <v>8.74</v>
      </c>
      <c r="B379">
        <v>3.55</v>
      </c>
      <c r="C379">
        <v>47.03125</v>
      </c>
      <c r="F379">
        <v>3.5148514851485145E-2</v>
      </c>
      <c r="G379">
        <f>8740/(3.14*(7.77^2)/4)</f>
        <v>184.41648424679684</v>
      </c>
      <c r="H379">
        <v>8740</v>
      </c>
    </row>
    <row r="380" spans="1:8" x14ac:dyDescent="0.2">
      <c r="A380">
        <v>8.74</v>
      </c>
      <c r="B380">
        <v>3.56</v>
      </c>
      <c r="C380">
        <v>47.140625</v>
      </c>
      <c r="F380">
        <v>3.5247524752475251E-2</v>
      </c>
      <c r="G380">
        <f>8740/(3.14*(7.77^2)/4)</f>
        <v>184.41648424679684</v>
      </c>
      <c r="H380">
        <v>8740</v>
      </c>
    </row>
    <row r="381" spans="1:8" x14ac:dyDescent="0.2">
      <c r="A381">
        <v>8.74</v>
      </c>
      <c r="B381">
        <v>3.57</v>
      </c>
      <c r="C381">
        <v>47.25</v>
      </c>
      <c r="F381">
        <v>3.5346534653465343E-2</v>
      </c>
      <c r="G381">
        <f>8740/(3.14*(7.77^2)/4)</f>
        <v>184.41648424679684</v>
      </c>
      <c r="H381">
        <v>8740</v>
      </c>
    </row>
    <row r="382" spans="1:8" x14ac:dyDescent="0.2">
      <c r="A382">
        <v>8.8000000000000007</v>
      </c>
      <c r="B382">
        <v>3.58</v>
      </c>
      <c r="C382">
        <v>47.359375</v>
      </c>
      <c r="F382">
        <v>3.5445544554455449E-2</v>
      </c>
      <c r="G382">
        <f>8800/(3.14*(7.77^2)/4)</f>
        <v>185.68250130112267</v>
      </c>
      <c r="H382">
        <v>8800</v>
      </c>
    </row>
    <row r="383" spans="1:8" x14ac:dyDescent="0.2">
      <c r="A383">
        <v>8.8000000000000007</v>
      </c>
      <c r="B383">
        <v>3.59</v>
      </c>
      <c r="C383">
        <v>47.578125</v>
      </c>
      <c r="F383">
        <v>3.5544554455445541E-2</v>
      </c>
      <c r="G383">
        <f>8800/(3.14*(7.77^2)/4)</f>
        <v>185.68250130112267</v>
      </c>
      <c r="H383">
        <v>8800</v>
      </c>
    </row>
    <row r="384" spans="1:8" x14ac:dyDescent="0.2">
      <c r="A384">
        <v>8.8000000000000007</v>
      </c>
      <c r="B384">
        <v>3.6</v>
      </c>
      <c r="C384">
        <v>47.6875</v>
      </c>
      <c r="F384">
        <v>3.5643564356435647E-2</v>
      </c>
      <c r="G384">
        <f>8800/(3.14*(7.77^2)/4)</f>
        <v>185.68250130112267</v>
      </c>
      <c r="H384">
        <v>8800</v>
      </c>
    </row>
    <row r="385" spans="1:8" x14ac:dyDescent="0.2">
      <c r="A385">
        <v>8.8000000000000007</v>
      </c>
      <c r="B385">
        <v>3.61</v>
      </c>
      <c r="C385">
        <v>47.796875</v>
      </c>
      <c r="F385">
        <v>3.574257425742574E-2</v>
      </c>
      <c r="G385">
        <f>8800/(3.14*(7.77^2)/4)</f>
        <v>185.68250130112267</v>
      </c>
      <c r="H385">
        <v>8800</v>
      </c>
    </row>
    <row r="386" spans="1:8" x14ac:dyDescent="0.2">
      <c r="A386">
        <v>8.84</v>
      </c>
      <c r="B386">
        <v>3.62</v>
      </c>
      <c r="C386">
        <v>47.90625</v>
      </c>
      <c r="F386">
        <v>3.5841584158415846E-2</v>
      </c>
      <c r="G386">
        <f>8840/(3.14*(7.77^2)/4)</f>
        <v>186.52651267067324</v>
      </c>
      <c r="H386">
        <v>8840</v>
      </c>
    </row>
    <row r="387" spans="1:8" x14ac:dyDescent="0.2">
      <c r="A387">
        <v>8.84</v>
      </c>
      <c r="B387">
        <v>3.63</v>
      </c>
      <c r="C387">
        <v>48.015625</v>
      </c>
      <c r="F387">
        <v>3.5940594059405938E-2</v>
      </c>
      <c r="G387">
        <f>8840/(3.14*(7.77^2)/4)</f>
        <v>186.52651267067324</v>
      </c>
      <c r="H387">
        <v>8840</v>
      </c>
    </row>
    <row r="388" spans="1:8" x14ac:dyDescent="0.2">
      <c r="A388">
        <v>8.84</v>
      </c>
      <c r="B388">
        <v>3.64</v>
      </c>
      <c r="C388">
        <v>48.125</v>
      </c>
      <c r="F388">
        <v>3.6039603960396044E-2</v>
      </c>
      <c r="G388">
        <f>8840/(3.14*(7.77^2)/4)</f>
        <v>186.52651267067324</v>
      </c>
      <c r="H388">
        <v>8840</v>
      </c>
    </row>
    <row r="389" spans="1:8" x14ac:dyDescent="0.2">
      <c r="A389">
        <v>8.84</v>
      </c>
      <c r="B389">
        <v>3.65</v>
      </c>
      <c r="C389">
        <v>48.234375</v>
      </c>
      <c r="F389">
        <v>3.6138613861386136E-2</v>
      </c>
      <c r="G389">
        <f>8840/(3.14*(7.77^2)/4)</f>
        <v>186.52651267067324</v>
      </c>
      <c r="H389">
        <v>8840</v>
      </c>
    </row>
    <row r="390" spans="1:8" x14ac:dyDescent="0.2">
      <c r="A390">
        <v>8.8800000000000008</v>
      </c>
      <c r="B390">
        <v>3.66</v>
      </c>
      <c r="C390">
        <v>48.453125</v>
      </c>
      <c r="F390">
        <v>3.6237623762376242E-2</v>
      </c>
      <c r="G390">
        <f>8880/(3.14*(7.77^2)/4)</f>
        <v>187.37052404022378</v>
      </c>
      <c r="H390">
        <v>8880</v>
      </c>
    </row>
    <row r="391" spans="1:8" x14ac:dyDescent="0.2">
      <c r="A391">
        <v>8.8800000000000008</v>
      </c>
      <c r="B391">
        <v>3.67</v>
      </c>
      <c r="C391">
        <v>48.5625</v>
      </c>
      <c r="F391">
        <v>3.6336633663366334E-2</v>
      </c>
      <c r="G391">
        <f>8880/(3.14*(7.77^2)/4)</f>
        <v>187.37052404022378</v>
      </c>
      <c r="H391">
        <v>8880</v>
      </c>
    </row>
    <row r="392" spans="1:8" x14ac:dyDescent="0.2">
      <c r="A392">
        <v>8.9</v>
      </c>
      <c r="B392">
        <v>3.68</v>
      </c>
      <c r="C392">
        <v>48.671875</v>
      </c>
      <c r="F392">
        <v>3.643564356435644E-2</v>
      </c>
      <c r="G392">
        <f>8900/(3.14*(7.77^2)/4)</f>
        <v>187.79252972499907</v>
      </c>
      <c r="H392">
        <v>8900</v>
      </c>
    </row>
    <row r="393" spans="1:8" x14ac:dyDescent="0.2">
      <c r="A393">
        <v>8.9</v>
      </c>
      <c r="B393">
        <v>3.69</v>
      </c>
      <c r="C393">
        <v>48.78125</v>
      </c>
      <c r="F393">
        <v>3.6534653465346532E-2</v>
      </c>
      <c r="G393">
        <f>8900/(3.14*(7.77^2)/4)</f>
        <v>187.79252972499907</v>
      </c>
      <c r="H393">
        <v>8900</v>
      </c>
    </row>
    <row r="394" spans="1:8" x14ac:dyDescent="0.2">
      <c r="A394">
        <v>8.9</v>
      </c>
      <c r="B394">
        <v>3.7</v>
      </c>
      <c r="C394">
        <v>48.890625</v>
      </c>
      <c r="F394">
        <v>3.6633663366336638E-2</v>
      </c>
      <c r="G394">
        <f>8900/(3.14*(7.77^2)/4)</f>
        <v>187.79252972499907</v>
      </c>
      <c r="H394">
        <v>8900</v>
      </c>
    </row>
    <row r="395" spans="1:8" x14ac:dyDescent="0.2">
      <c r="A395">
        <v>8.94</v>
      </c>
      <c r="B395">
        <v>3.71</v>
      </c>
      <c r="C395">
        <v>49</v>
      </c>
      <c r="F395">
        <v>3.6732673267326731E-2</v>
      </c>
      <c r="G395">
        <f>8940/(3.14*(7.77^2)/4)</f>
        <v>188.63654109454961</v>
      </c>
      <c r="H395">
        <v>8940</v>
      </c>
    </row>
    <row r="396" spans="1:8" x14ac:dyDescent="0.2">
      <c r="A396">
        <v>8.94</v>
      </c>
      <c r="B396">
        <v>3.72</v>
      </c>
      <c r="C396">
        <v>49.21875</v>
      </c>
      <c r="F396">
        <v>3.6831683168316837E-2</v>
      </c>
      <c r="G396">
        <f>8940/(3.14*(7.77^2)/4)</f>
        <v>188.63654109454961</v>
      </c>
      <c r="H396">
        <v>8940</v>
      </c>
    </row>
    <row r="397" spans="1:8" x14ac:dyDescent="0.2">
      <c r="A397">
        <v>8.94</v>
      </c>
      <c r="B397">
        <v>3.73</v>
      </c>
      <c r="C397">
        <v>49.328125</v>
      </c>
      <c r="F397">
        <v>3.6930693069306929E-2</v>
      </c>
      <c r="G397">
        <f>8940/(3.14*(7.77^2)/4)</f>
        <v>188.63654109454961</v>
      </c>
      <c r="H397">
        <v>8940</v>
      </c>
    </row>
    <row r="398" spans="1:8" x14ac:dyDescent="0.2">
      <c r="A398">
        <v>8.94</v>
      </c>
      <c r="B398">
        <v>3.74</v>
      </c>
      <c r="C398">
        <v>49.4375</v>
      </c>
      <c r="F398">
        <v>3.7029702970297035E-2</v>
      </c>
      <c r="G398">
        <f>8940/(3.14*(7.77^2)/4)</f>
        <v>188.63654109454961</v>
      </c>
      <c r="H398">
        <v>8940</v>
      </c>
    </row>
    <row r="399" spans="1:8" x14ac:dyDescent="0.2">
      <c r="A399">
        <v>8.98</v>
      </c>
      <c r="B399">
        <v>3.75</v>
      </c>
      <c r="C399">
        <v>49.546875</v>
      </c>
      <c r="F399">
        <v>3.7128712871287127E-2</v>
      </c>
      <c r="G399">
        <f>8980/(3.14*(7.77^2)/4)</f>
        <v>189.48055246410019</v>
      </c>
      <c r="H399">
        <v>8980</v>
      </c>
    </row>
    <row r="400" spans="1:8" x14ac:dyDescent="0.2">
      <c r="A400">
        <v>8.98</v>
      </c>
      <c r="B400">
        <v>3.76</v>
      </c>
      <c r="C400">
        <v>49.65625</v>
      </c>
      <c r="F400">
        <v>3.7227722772277226E-2</v>
      </c>
      <c r="G400">
        <f>8980/(3.14*(7.77^2)/4)</f>
        <v>189.48055246410019</v>
      </c>
      <c r="H400">
        <v>8980</v>
      </c>
    </row>
    <row r="401" spans="1:8" x14ac:dyDescent="0.2">
      <c r="A401">
        <v>8.98</v>
      </c>
      <c r="B401">
        <v>3.77</v>
      </c>
      <c r="C401">
        <v>49.765625</v>
      </c>
      <c r="F401">
        <v>3.7326732673267325E-2</v>
      </c>
      <c r="G401">
        <f>8980/(3.14*(7.77^2)/4)</f>
        <v>189.48055246410019</v>
      </c>
      <c r="H401">
        <v>8980</v>
      </c>
    </row>
    <row r="402" spans="1:8" x14ac:dyDescent="0.2">
      <c r="A402">
        <v>9</v>
      </c>
      <c r="B402">
        <v>3.77</v>
      </c>
      <c r="C402">
        <v>49.875</v>
      </c>
      <c r="F402">
        <v>3.7326732673267325E-2</v>
      </c>
      <c r="G402">
        <f>9000/(3.14*(7.77^2)/4)</f>
        <v>189.90255814887547</v>
      </c>
      <c r="H402">
        <v>9000</v>
      </c>
    </row>
    <row r="403" spans="1:8" x14ac:dyDescent="0.2">
      <c r="A403">
        <v>9</v>
      </c>
      <c r="B403">
        <v>3.78</v>
      </c>
      <c r="C403">
        <v>49.984375</v>
      </c>
      <c r="F403">
        <v>3.7425742574257424E-2</v>
      </c>
      <c r="G403">
        <f>9000/(3.14*(7.77^2)/4)</f>
        <v>189.90255814887547</v>
      </c>
      <c r="H403">
        <v>9000</v>
      </c>
    </row>
    <row r="404" spans="1:8" x14ac:dyDescent="0.2">
      <c r="A404">
        <v>9.02</v>
      </c>
      <c r="B404">
        <v>3.79</v>
      </c>
      <c r="C404">
        <v>50.09375</v>
      </c>
      <c r="F404">
        <v>3.7524752475247523E-2</v>
      </c>
      <c r="G404">
        <f>9020/(3.14*(7.77^2)/4)</f>
        <v>190.32456383365073</v>
      </c>
      <c r="H404">
        <v>9020</v>
      </c>
    </row>
    <row r="405" spans="1:8" x14ac:dyDescent="0.2">
      <c r="A405">
        <v>9.02</v>
      </c>
      <c r="B405">
        <v>3.8</v>
      </c>
      <c r="C405">
        <v>50.203125</v>
      </c>
      <c r="F405">
        <v>3.7623762376237622E-2</v>
      </c>
      <c r="G405">
        <f>9020/(3.14*(7.77^2)/4)</f>
        <v>190.32456383365073</v>
      </c>
      <c r="H405">
        <v>9020</v>
      </c>
    </row>
    <row r="406" spans="1:8" x14ac:dyDescent="0.2">
      <c r="A406">
        <v>9.02</v>
      </c>
      <c r="B406">
        <v>3.81</v>
      </c>
      <c r="C406">
        <v>50.3125</v>
      </c>
      <c r="F406">
        <v>3.7722772277227722E-2</v>
      </c>
      <c r="G406">
        <f>9020/(3.14*(7.77^2)/4)</f>
        <v>190.32456383365073</v>
      </c>
      <c r="H406">
        <v>9020</v>
      </c>
    </row>
    <row r="407" spans="1:8" x14ac:dyDescent="0.2">
      <c r="A407">
        <v>9.08</v>
      </c>
      <c r="B407">
        <v>3.82</v>
      </c>
      <c r="C407">
        <v>50.421875</v>
      </c>
      <c r="F407">
        <v>3.7821782178217821E-2</v>
      </c>
      <c r="G407">
        <f>9080/(3.14*(7.77^2)/4)</f>
        <v>191.59058088797659</v>
      </c>
      <c r="H407">
        <v>9080</v>
      </c>
    </row>
    <row r="408" spans="1:8" x14ac:dyDescent="0.2">
      <c r="A408">
        <v>9.08</v>
      </c>
      <c r="B408">
        <v>3.83</v>
      </c>
      <c r="C408">
        <v>50.53125</v>
      </c>
      <c r="F408">
        <v>3.792079207920792E-2</v>
      </c>
      <c r="G408">
        <f>9080/(3.14*(7.77^2)/4)</f>
        <v>191.59058088797659</v>
      </c>
      <c r="H408">
        <v>9080</v>
      </c>
    </row>
    <row r="409" spans="1:8" x14ac:dyDescent="0.2">
      <c r="A409">
        <v>9.1</v>
      </c>
      <c r="B409">
        <v>3.84</v>
      </c>
      <c r="C409">
        <v>50.75</v>
      </c>
      <c r="F409">
        <v>3.8019801980198019E-2</v>
      </c>
      <c r="G409">
        <f>9100/(3.14*(7.77^2)/4)</f>
        <v>192.01258657275184</v>
      </c>
      <c r="H409">
        <v>9100</v>
      </c>
    </row>
    <row r="410" spans="1:8" x14ac:dyDescent="0.2">
      <c r="A410">
        <v>9.1</v>
      </c>
      <c r="B410">
        <v>3.85</v>
      </c>
      <c r="C410">
        <v>50.859375</v>
      </c>
      <c r="F410">
        <v>3.8118811881188118E-2</v>
      </c>
      <c r="G410">
        <f>9100/(3.14*(7.77^2)/4)</f>
        <v>192.01258657275184</v>
      </c>
      <c r="H410">
        <v>9100</v>
      </c>
    </row>
    <row r="411" spans="1:8" x14ac:dyDescent="0.2">
      <c r="A411">
        <v>9.1199999999999992</v>
      </c>
      <c r="B411">
        <v>3.86</v>
      </c>
      <c r="C411">
        <v>50.96875</v>
      </c>
      <c r="F411">
        <v>3.8217821782178217E-2</v>
      </c>
      <c r="G411">
        <f>9120/(3.14*(7.77^2)/4)</f>
        <v>192.43459225752713</v>
      </c>
      <c r="H411">
        <v>9120</v>
      </c>
    </row>
    <row r="412" spans="1:8" x14ac:dyDescent="0.2">
      <c r="A412">
        <v>9.1199999999999992</v>
      </c>
      <c r="B412">
        <v>3.87</v>
      </c>
      <c r="C412">
        <v>51.078125</v>
      </c>
      <c r="F412">
        <v>3.8316831683168316E-2</v>
      </c>
      <c r="G412">
        <f>9120/(3.14*(7.77^2)/4)</f>
        <v>192.43459225752713</v>
      </c>
      <c r="H412">
        <v>9120</v>
      </c>
    </row>
    <row r="413" spans="1:8" x14ac:dyDescent="0.2">
      <c r="A413">
        <v>9.1199999999999992</v>
      </c>
      <c r="B413">
        <v>3.88</v>
      </c>
      <c r="C413">
        <v>51.1875</v>
      </c>
      <c r="F413">
        <v>3.8415841584158415E-2</v>
      </c>
      <c r="G413">
        <f>9120/(3.14*(7.77^2)/4)</f>
        <v>192.43459225752713</v>
      </c>
      <c r="H413">
        <v>9120</v>
      </c>
    </row>
    <row r="414" spans="1:8" x14ac:dyDescent="0.2">
      <c r="A414">
        <v>9.1199999999999992</v>
      </c>
      <c r="B414">
        <v>3.88</v>
      </c>
      <c r="C414">
        <v>51.296875</v>
      </c>
      <c r="F414">
        <v>3.8415841584158415E-2</v>
      </c>
      <c r="G414">
        <f>9120/(3.14*(7.77^2)/4)</f>
        <v>192.43459225752713</v>
      </c>
      <c r="H414">
        <v>9120</v>
      </c>
    </row>
    <row r="415" spans="1:8" x14ac:dyDescent="0.2">
      <c r="A415">
        <v>9.1199999999999992</v>
      </c>
      <c r="B415">
        <v>3.89</v>
      </c>
      <c r="C415">
        <v>51.40625</v>
      </c>
      <c r="F415">
        <v>3.8514851485148514E-2</v>
      </c>
      <c r="G415">
        <f>9120/(3.14*(7.77^2)/4)</f>
        <v>192.43459225752713</v>
      </c>
      <c r="H415">
        <v>9120</v>
      </c>
    </row>
    <row r="416" spans="1:8" x14ac:dyDescent="0.2">
      <c r="A416">
        <v>9.18</v>
      </c>
      <c r="B416">
        <v>3.9</v>
      </c>
      <c r="C416">
        <v>51.515625</v>
      </c>
      <c r="F416">
        <v>3.8613861386138613E-2</v>
      </c>
      <c r="G416">
        <f>9180/(3.14*(7.77^2)/4)</f>
        <v>193.70060931185296</v>
      </c>
      <c r="H416">
        <v>9180</v>
      </c>
    </row>
    <row r="417" spans="1:8" x14ac:dyDescent="0.2">
      <c r="A417">
        <v>9.18</v>
      </c>
      <c r="B417">
        <v>3.91</v>
      </c>
      <c r="C417">
        <v>51.625</v>
      </c>
      <c r="F417">
        <v>3.8712871287128713E-2</v>
      </c>
      <c r="G417">
        <f>9180/(3.14*(7.77^2)/4)</f>
        <v>193.70060931185296</v>
      </c>
      <c r="H417">
        <v>9180</v>
      </c>
    </row>
    <row r="418" spans="1:8" x14ac:dyDescent="0.2">
      <c r="A418">
        <v>9.18</v>
      </c>
      <c r="B418">
        <v>3.92</v>
      </c>
      <c r="C418">
        <v>51.734375</v>
      </c>
      <c r="F418">
        <v>3.8811881188118812E-2</v>
      </c>
      <c r="G418">
        <f>9180/(3.14*(7.77^2)/4)</f>
        <v>193.70060931185296</v>
      </c>
      <c r="H418">
        <v>9180</v>
      </c>
    </row>
    <row r="419" spans="1:8" x14ac:dyDescent="0.2">
      <c r="A419">
        <v>9.2200000000000006</v>
      </c>
      <c r="B419">
        <v>3.93</v>
      </c>
      <c r="C419">
        <v>51.84375</v>
      </c>
      <c r="F419">
        <v>3.8910891089108911E-2</v>
      </c>
      <c r="G419">
        <f>9220/(3.14*(7.77^2)/4)</f>
        <v>194.54462068140353</v>
      </c>
      <c r="H419">
        <v>9220</v>
      </c>
    </row>
    <row r="420" spans="1:8" x14ac:dyDescent="0.2">
      <c r="A420">
        <v>9.2200000000000006</v>
      </c>
      <c r="B420">
        <v>3.94</v>
      </c>
      <c r="C420">
        <v>51.953125</v>
      </c>
      <c r="F420">
        <v>3.900990099009901E-2</v>
      </c>
      <c r="G420">
        <f>9220/(3.14*(7.77^2)/4)</f>
        <v>194.54462068140353</v>
      </c>
      <c r="H420">
        <v>9220</v>
      </c>
    </row>
    <row r="421" spans="1:8" x14ac:dyDescent="0.2">
      <c r="A421">
        <v>9.2200000000000006</v>
      </c>
      <c r="B421">
        <v>3.94</v>
      </c>
      <c r="C421">
        <v>52.0625</v>
      </c>
      <c r="F421">
        <v>3.900990099009901E-2</v>
      </c>
      <c r="G421">
        <f>9220/(3.14*(7.77^2)/4)</f>
        <v>194.54462068140353</v>
      </c>
      <c r="H421">
        <v>9220</v>
      </c>
    </row>
    <row r="422" spans="1:8" x14ac:dyDescent="0.2">
      <c r="A422">
        <v>9.2200000000000006</v>
      </c>
      <c r="B422">
        <v>3.95</v>
      </c>
      <c r="C422">
        <v>52.171875</v>
      </c>
      <c r="F422">
        <v>3.9108910891089109E-2</v>
      </c>
      <c r="G422">
        <f>9220/(3.14*(7.77^2)/4)</f>
        <v>194.54462068140353</v>
      </c>
      <c r="H422">
        <v>9220</v>
      </c>
    </row>
    <row r="423" spans="1:8" x14ac:dyDescent="0.2">
      <c r="A423">
        <v>9.2200000000000006</v>
      </c>
      <c r="B423">
        <v>3.96</v>
      </c>
      <c r="C423">
        <v>52.28125</v>
      </c>
      <c r="F423">
        <v>3.9207920792079208E-2</v>
      </c>
      <c r="G423">
        <f>9220/(3.14*(7.77^2)/4)</f>
        <v>194.54462068140353</v>
      </c>
      <c r="H423">
        <v>9220</v>
      </c>
    </row>
    <row r="424" spans="1:8" x14ac:dyDescent="0.2">
      <c r="A424">
        <v>9.26</v>
      </c>
      <c r="B424">
        <v>3.97</v>
      </c>
      <c r="C424">
        <v>52.390625</v>
      </c>
      <c r="F424">
        <v>3.9306930693069307E-2</v>
      </c>
      <c r="G424">
        <f>9260/(3.14*(7.77^2)/4)</f>
        <v>195.38863205095407</v>
      </c>
      <c r="H424">
        <v>9260</v>
      </c>
    </row>
    <row r="425" spans="1:8" x14ac:dyDescent="0.2">
      <c r="A425">
        <v>9.26</v>
      </c>
      <c r="B425">
        <v>3.98</v>
      </c>
      <c r="C425">
        <v>52.5</v>
      </c>
      <c r="F425">
        <v>3.9405940594059406E-2</v>
      </c>
      <c r="G425">
        <f>9260/(3.14*(7.77^2)/4)</f>
        <v>195.38863205095407</v>
      </c>
      <c r="H425">
        <v>9260</v>
      </c>
    </row>
    <row r="426" spans="1:8" x14ac:dyDescent="0.2">
      <c r="A426">
        <v>9.26</v>
      </c>
      <c r="B426">
        <v>3.99</v>
      </c>
      <c r="C426">
        <v>52.609375</v>
      </c>
      <c r="F426">
        <v>3.9504950495049505E-2</v>
      </c>
      <c r="G426">
        <f>9260/(3.14*(7.77^2)/4)</f>
        <v>195.38863205095407</v>
      </c>
      <c r="H426">
        <v>9260</v>
      </c>
    </row>
    <row r="427" spans="1:8" x14ac:dyDescent="0.2">
      <c r="A427">
        <v>9.2799999999999994</v>
      </c>
      <c r="B427">
        <v>3.99</v>
      </c>
      <c r="C427">
        <v>52.71875</v>
      </c>
      <c r="F427">
        <v>3.9504950495049505E-2</v>
      </c>
      <c r="G427">
        <f>9280/(3.14*(7.77^2)/4)</f>
        <v>195.81063773572936</v>
      </c>
      <c r="H427">
        <v>9280</v>
      </c>
    </row>
    <row r="428" spans="1:8" x14ac:dyDescent="0.2">
      <c r="A428">
        <v>9.2799999999999994</v>
      </c>
      <c r="B428">
        <v>4</v>
      </c>
      <c r="C428">
        <v>52.828125</v>
      </c>
      <c r="F428">
        <v>3.9603960396039604E-2</v>
      </c>
      <c r="G428">
        <f>9280/(3.14*(7.77^2)/4)</f>
        <v>195.81063773572936</v>
      </c>
      <c r="H428">
        <v>9280</v>
      </c>
    </row>
    <row r="429" spans="1:8" x14ac:dyDescent="0.2">
      <c r="A429">
        <v>9.2799999999999994</v>
      </c>
      <c r="B429">
        <v>4.01</v>
      </c>
      <c r="C429">
        <v>52.9375</v>
      </c>
      <c r="F429">
        <v>3.9702970297029704E-2</v>
      </c>
      <c r="G429">
        <f>9280/(3.14*(7.77^2)/4)</f>
        <v>195.81063773572936</v>
      </c>
      <c r="H429">
        <v>9280</v>
      </c>
    </row>
    <row r="430" spans="1:8" x14ac:dyDescent="0.2">
      <c r="A430">
        <v>9.2799999999999994</v>
      </c>
      <c r="B430">
        <v>4.0199999999999996</v>
      </c>
      <c r="C430">
        <v>53.046875</v>
      </c>
      <c r="F430">
        <v>3.9801980198019796E-2</v>
      </c>
      <c r="G430">
        <f>9280/(3.14*(7.77^2)/4)</f>
        <v>195.81063773572936</v>
      </c>
      <c r="H430">
        <v>9280</v>
      </c>
    </row>
    <row r="431" spans="1:8" x14ac:dyDescent="0.2">
      <c r="A431">
        <v>9.2799999999999994</v>
      </c>
      <c r="B431">
        <v>4.03</v>
      </c>
      <c r="C431">
        <v>53.15625</v>
      </c>
      <c r="F431">
        <v>3.9900990099009902E-2</v>
      </c>
      <c r="G431">
        <f>9280/(3.14*(7.77^2)/4)</f>
        <v>195.81063773572936</v>
      </c>
      <c r="H431">
        <v>9280</v>
      </c>
    </row>
    <row r="432" spans="1:8" x14ac:dyDescent="0.2">
      <c r="A432">
        <v>9.32</v>
      </c>
      <c r="B432">
        <v>4.04</v>
      </c>
      <c r="C432">
        <v>53.265625</v>
      </c>
      <c r="F432">
        <v>0.04</v>
      </c>
      <c r="G432">
        <f>9320/(3.14*(7.77^2)/4)</f>
        <v>196.65464910527993</v>
      </c>
      <c r="H432">
        <v>9320</v>
      </c>
    </row>
    <row r="433" spans="1:8" x14ac:dyDescent="0.2">
      <c r="A433">
        <v>9.32</v>
      </c>
      <c r="B433">
        <v>4.05</v>
      </c>
      <c r="C433">
        <v>53.375</v>
      </c>
      <c r="F433">
        <v>4.00990099009901E-2</v>
      </c>
      <c r="G433">
        <f>9320/(3.14*(7.77^2)/4)</f>
        <v>196.65464910527993</v>
      </c>
      <c r="H433">
        <v>9320</v>
      </c>
    </row>
    <row r="434" spans="1:8" x14ac:dyDescent="0.2">
      <c r="A434">
        <v>9.36</v>
      </c>
      <c r="B434">
        <v>4.05</v>
      </c>
      <c r="C434">
        <v>53.484375</v>
      </c>
      <c r="F434">
        <v>4.00990099009901E-2</v>
      </c>
      <c r="G434">
        <f>9360/(3.14*(7.77^2)/4)</f>
        <v>197.49866047483047</v>
      </c>
      <c r="H434">
        <v>9360</v>
      </c>
    </row>
    <row r="435" spans="1:8" x14ac:dyDescent="0.2">
      <c r="A435">
        <v>9.36</v>
      </c>
      <c r="B435">
        <v>4.0599999999999996</v>
      </c>
      <c r="C435">
        <v>53.59375</v>
      </c>
      <c r="F435">
        <v>4.0198019801980192E-2</v>
      </c>
      <c r="G435">
        <f>9360/(3.14*(7.77^2)/4)</f>
        <v>197.49866047483047</v>
      </c>
      <c r="H435">
        <v>9360</v>
      </c>
    </row>
    <row r="436" spans="1:8" x14ac:dyDescent="0.2">
      <c r="A436">
        <v>9.36</v>
      </c>
      <c r="B436">
        <v>4.07</v>
      </c>
      <c r="C436">
        <v>53.703125</v>
      </c>
      <c r="F436">
        <v>4.0297029702970298E-2</v>
      </c>
      <c r="G436">
        <f>9360/(3.14*(7.77^2)/4)</f>
        <v>197.49866047483047</v>
      </c>
      <c r="H436">
        <v>9360</v>
      </c>
    </row>
    <row r="437" spans="1:8" x14ac:dyDescent="0.2">
      <c r="A437">
        <v>9.44</v>
      </c>
      <c r="B437">
        <v>4.08</v>
      </c>
      <c r="C437">
        <v>53.8125</v>
      </c>
      <c r="F437">
        <v>4.0396039603960397E-2</v>
      </c>
      <c r="G437">
        <f>9440/(3.14*(7.77^2)/4)</f>
        <v>199.18668321393159</v>
      </c>
      <c r="H437">
        <v>9440</v>
      </c>
    </row>
    <row r="438" spans="1:8" x14ac:dyDescent="0.2">
      <c r="A438">
        <v>9.44</v>
      </c>
      <c r="B438">
        <v>4.09</v>
      </c>
      <c r="C438">
        <v>53.921875</v>
      </c>
      <c r="F438">
        <v>4.0495049504950496E-2</v>
      </c>
      <c r="G438">
        <f>9440/(3.14*(7.77^2)/4)</f>
        <v>199.18668321393159</v>
      </c>
      <c r="H438">
        <v>9440</v>
      </c>
    </row>
    <row r="439" spans="1:8" x14ac:dyDescent="0.2">
      <c r="A439">
        <v>9.4600000000000009</v>
      </c>
      <c r="B439">
        <v>4.0999999999999996</v>
      </c>
      <c r="C439">
        <v>54.03125</v>
      </c>
      <c r="F439">
        <v>4.0594059405940588E-2</v>
      </c>
      <c r="G439">
        <f>9460/(3.14*(7.77^2)/4)</f>
        <v>199.60868889870687</v>
      </c>
      <c r="H439">
        <v>9460</v>
      </c>
    </row>
    <row r="440" spans="1:8" x14ac:dyDescent="0.2">
      <c r="A440">
        <v>9.4600000000000009</v>
      </c>
      <c r="B440">
        <v>4.1100000000000003</v>
      </c>
      <c r="C440">
        <v>54.140625</v>
      </c>
      <c r="F440">
        <v>4.0693069306930695E-2</v>
      </c>
      <c r="G440">
        <f>9460/(3.14*(7.77^2)/4)</f>
        <v>199.60868889870687</v>
      </c>
      <c r="H440">
        <v>9460</v>
      </c>
    </row>
    <row r="441" spans="1:8" x14ac:dyDescent="0.2">
      <c r="A441">
        <v>9.5</v>
      </c>
      <c r="B441">
        <v>4.12</v>
      </c>
      <c r="C441">
        <v>54.359375</v>
      </c>
      <c r="F441">
        <v>4.0792079207920794E-2</v>
      </c>
      <c r="G441">
        <f>9500/(3.14*(7.77^2)/4)</f>
        <v>200.45270026825742</v>
      </c>
      <c r="H441">
        <v>9500</v>
      </c>
    </row>
    <row r="442" spans="1:8" x14ac:dyDescent="0.2">
      <c r="A442">
        <v>9.5</v>
      </c>
      <c r="B442">
        <v>4.13</v>
      </c>
      <c r="C442">
        <v>54.46875</v>
      </c>
      <c r="F442">
        <v>4.0891089108910893E-2</v>
      </c>
      <c r="G442">
        <f>9500/(3.14*(7.77^2)/4)</f>
        <v>200.45270026825742</v>
      </c>
      <c r="H442">
        <v>9500</v>
      </c>
    </row>
    <row r="443" spans="1:8" x14ac:dyDescent="0.2">
      <c r="A443">
        <v>9.5</v>
      </c>
      <c r="B443">
        <v>4.1399999999999997</v>
      </c>
      <c r="C443">
        <v>54.578125</v>
      </c>
      <c r="F443">
        <v>4.0990099009900985E-2</v>
      </c>
      <c r="G443">
        <f>9500/(3.14*(7.77^2)/4)</f>
        <v>200.45270026825742</v>
      </c>
      <c r="H443">
        <v>9500</v>
      </c>
    </row>
    <row r="444" spans="1:8" x14ac:dyDescent="0.2">
      <c r="A444">
        <v>9.48</v>
      </c>
      <c r="B444">
        <v>4.1500000000000004</v>
      </c>
      <c r="C444">
        <v>54.6875</v>
      </c>
      <c r="F444">
        <v>4.1089108910891091E-2</v>
      </c>
      <c r="G444">
        <f>9480/(3.14*(7.77^2)/4)</f>
        <v>200.03069458348216</v>
      </c>
      <c r="H444">
        <v>9480</v>
      </c>
    </row>
    <row r="445" spans="1:8" x14ac:dyDescent="0.2">
      <c r="A445">
        <v>9.48</v>
      </c>
      <c r="B445">
        <v>4.16</v>
      </c>
      <c r="C445">
        <v>54.796875</v>
      </c>
      <c r="F445">
        <v>4.118811881188119E-2</v>
      </c>
      <c r="G445">
        <f>9480/(3.14*(7.77^2)/4)</f>
        <v>200.03069458348216</v>
      </c>
      <c r="H445">
        <v>9480</v>
      </c>
    </row>
    <row r="446" spans="1:8" x14ac:dyDescent="0.2">
      <c r="A446">
        <v>9.5</v>
      </c>
      <c r="B446">
        <v>4.16</v>
      </c>
      <c r="C446">
        <v>54.90625</v>
      </c>
      <c r="F446">
        <v>4.118811881188119E-2</v>
      </c>
      <c r="G446">
        <f>9500/(3.14*(7.77^2)/4)</f>
        <v>200.45270026825742</v>
      </c>
      <c r="H446">
        <v>9500</v>
      </c>
    </row>
    <row r="447" spans="1:8" x14ac:dyDescent="0.2">
      <c r="A447">
        <v>9.5</v>
      </c>
      <c r="B447">
        <v>4.17</v>
      </c>
      <c r="C447">
        <v>55.015625</v>
      </c>
      <c r="F447">
        <v>4.1287128712871289E-2</v>
      </c>
      <c r="G447">
        <f>9500/(3.14*(7.77^2)/4)</f>
        <v>200.45270026825742</v>
      </c>
      <c r="H447">
        <v>9500</v>
      </c>
    </row>
    <row r="448" spans="1:8" x14ac:dyDescent="0.2">
      <c r="A448">
        <v>9.5</v>
      </c>
      <c r="B448">
        <v>4.18</v>
      </c>
      <c r="C448">
        <v>55.125</v>
      </c>
      <c r="F448">
        <v>4.1386138613861381E-2</v>
      </c>
      <c r="G448">
        <f>9500/(3.14*(7.77^2)/4)</f>
        <v>200.45270026825742</v>
      </c>
      <c r="H448">
        <v>9500</v>
      </c>
    </row>
    <row r="449" spans="1:8" x14ac:dyDescent="0.2">
      <c r="A449">
        <v>9.5399999999999991</v>
      </c>
      <c r="B449">
        <v>4.1900000000000004</v>
      </c>
      <c r="C449">
        <v>55.234375</v>
      </c>
      <c r="F449">
        <v>4.1485148514851487E-2</v>
      </c>
      <c r="G449">
        <f>9540/(3.14*(7.77^2)/4)</f>
        <v>201.29671163780799</v>
      </c>
      <c r="H449">
        <v>9540</v>
      </c>
    </row>
    <row r="450" spans="1:8" x14ac:dyDescent="0.2">
      <c r="A450">
        <v>9.5399999999999991</v>
      </c>
      <c r="B450">
        <v>4.2</v>
      </c>
      <c r="C450">
        <v>55.34375</v>
      </c>
      <c r="F450">
        <v>4.1584158415841586E-2</v>
      </c>
      <c r="G450">
        <f>9540/(3.14*(7.77^2)/4)</f>
        <v>201.29671163780799</v>
      </c>
      <c r="H450">
        <v>9540</v>
      </c>
    </row>
    <row r="451" spans="1:8" x14ac:dyDescent="0.2">
      <c r="A451">
        <v>9.58</v>
      </c>
      <c r="B451">
        <v>4.21</v>
      </c>
      <c r="C451">
        <v>55.453125</v>
      </c>
      <c r="F451">
        <v>4.1683168316831685E-2</v>
      </c>
      <c r="G451">
        <f>9580/(3.14*(7.77^2)/4)</f>
        <v>202.14072300735856</v>
      </c>
      <c r="H451">
        <v>9580</v>
      </c>
    </row>
    <row r="452" spans="1:8" x14ac:dyDescent="0.2">
      <c r="A452">
        <v>9.58</v>
      </c>
      <c r="B452">
        <v>4.22</v>
      </c>
      <c r="C452">
        <v>55.5625</v>
      </c>
      <c r="F452">
        <v>4.1782178217821778E-2</v>
      </c>
      <c r="G452">
        <f>9580/(3.14*(7.77^2)/4)</f>
        <v>202.14072300735856</v>
      </c>
      <c r="H452">
        <v>9580</v>
      </c>
    </row>
    <row r="453" spans="1:8" x14ac:dyDescent="0.2">
      <c r="A453">
        <v>9.6199999999999992</v>
      </c>
      <c r="B453">
        <v>4.2300000000000004</v>
      </c>
      <c r="C453">
        <v>55.78125</v>
      </c>
      <c r="F453">
        <v>4.1881188118811884E-2</v>
      </c>
      <c r="G453">
        <f>9620/(3.14*(7.77^2)/4)</f>
        <v>202.9847343769091</v>
      </c>
      <c r="H453">
        <v>9620</v>
      </c>
    </row>
    <row r="454" spans="1:8" x14ac:dyDescent="0.2">
      <c r="A454">
        <v>9.6199999999999992</v>
      </c>
      <c r="B454">
        <v>4.24</v>
      </c>
      <c r="C454">
        <v>55.890625</v>
      </c>
      <c r="F454">
        <v>4.1980198019801983E-2</v>
      </c>
      <c r="G454">
        <f>9620/(3.14*(7.77^2)/4)</f>
        <v>202.9847343769091</v>
      </c>
      <c r="H454">
        <v>9620</v>
      </c>
    </row>
    <row r="455" spans="1:8" x14ac:dyDescent="0.2">
      <c r="A455">
        <v>9.6199999999999992</v>
      </c>
      <c r="B455">
        <v>4.25</v>
      </c>
      <c r="C455">
        <v>56</v>
      </c>
      <c r="F455">
        <v>4.2079207920792082E-2</v>
      </c>
      <c r="G455">
        <f>9620/(3.14*(7.77^2)/4)</f>
        <v>202.9847343769091</v>
      </c>
      <c r="H455">
        <v>9620</v>
      </c>
    </row>
    <row r="456" spans="1:8" x14ac:dyDescent="0.2">
      <c r="A456">
        <v>9.66</v>
      </c>
      <c r="B456">
        <v>4.26</v>
      </c>
      <c r="C456">
        <v>56.109375</v>
      </c>
      <c r="F456">
        <v>4.2178217821782174E-2</v>
      </c>
      <c r="G456">
        <f>9660/(3.14*(7.77^2)/4)</f>
        <v>203.82874574645967</v>
      </c>
      <c r="H456">
        <v>9660</v>
      </c>
    </row>
    <row r="457" spans="1:8" x14ac:dyDescent="0.2">
      <c r="A457">
        <v>9.66</v>
      </c>
      <c r="B457">
        <v>4.2699999999999996</v>
      </c>
      <c r="C457">
        <v>56.21875</v>
      </c>
      <c r="F457">
        <v>4.2277227722772273E-2</v>
      </c>
      <c r="G457">
        <f>9660/(3.14*(7.77^2)/4)</f>
        <v>203.82874574645967</v>
      </c>
      <c r="H457">
        <v>9660</v>
      </c>
    </row>
    <row r="458" spans="1:8" x14ac:dyDescent="0.2">
      <c r="A458">
        <v>9.66</v>
      </c>
      <c r="B458">
        <v>4.28</v>
      </c>
      <c r="C458">
        <v>56.328125</v>
      </c>
      <c r="F458">
        <v>4.2376237623762379E-2</v>
      </c>
      <c r="G458">
        <f>9660/(3.14*(7.77^2)/4)</f>
        <v>203.82874574645967</v>
      </c>
      <c r="H458">
        <v>9660</v>
      </c>
    </row>
    <row r="459" spans="1:8" x14ac:dyDescent="0.2">
      <c r="A459">
        <v>9.66</v>
      </c>
      <c r="B459">
        <v>4.29</v>
      </c>
      <c r="C459">
        <v>56.546875</v>
      </c>
      <c r="F459">
        <v>4.2475247524752478E-2</v>
      </c>
      <c r="G459">
        <f>9660/(3.14*(7.77^2)/4)</f>
        <v>203.82874574645967</v>
      </c>
      <c r="H459">
        <v>9660</v>
      </c>
    </row>
    <row r="460" spans="1:8" x14ac:dyDescent="0.2">
      <c r="A460">
        <v>9.68</v>
      </c>
      <c r="B460">
        <v>4.3</v>
      </c>
      <c r="C460">
        <v>56.65625</v>
      </c>
      <c r="F460">
        <v>4.257425742574257E-2</v>
      </c>
      <c r="G460">
        <f>9680/(3.14*(7.77^2)/4)</f>
        <v>204.25075143123493</v>
      </c>
      <c r="H460">
        <v>9680</v>
      </c>
    </row>
    <row r="461" spans="1:8" x14ac:dyDescent="0.2">
      <c r="A461">
        <v>9.68</v>
      </c>
      <c r="B461">
        <v>4.3099999999999996</v>
      </c>
      <c r="C461">
        <v>56.765625</v>
      </c>
      <c r="F461">
        <v>4.267326732673267E-2</v>
      </c>
      <c r="G461">
        <f>9680/(3.14*(7.77^2)/4)</f>
        <v>204.25075143123493</v>
      </c>
      <c r="H461">
        <v>9680</v>
      </c>
    </row>
    <row r="462" spans="1:8" x14ac:dyDescent="0.2">
      <c r="A462">
        <v>9.74</v>
      </c>
      <c r="B462">
        <v>4.32</v>
      </c>
      <c r="C462">
        <v>56.875</v>
      </c>
      <c r="F462">
        <v>4.2772277227722776E-2</v>
      </c>
      <c r="G462">
        <f>9740/(3.14*(7.77^2)/4)</f>
        <v>205.51676848556079</v>
      </c>
      <c r="H462">
        <v>9740</v>
      </c>
    </row>
    <row r="463" spans="1:8" x14ac:dyDescent="0.2">
      <c r="A463">
        <v>9.74</v>
      </c>
      <c r="B463">
        <v>4.33</v>
      </c>
      <c r="C463">
        <v>57.09375</v>
      </c>
      <c r="F463">
        <v>4.2871287128712875E-2</v>
      </c>
      <c r="G463">
        <f>9740/(3.14*(7.77^2)/4)</f>
        <v>205.51676848556079</v>
      </c>
      <c r="H463">
        <v>9740</v>
      </c>
    </row>
    <row r="464" spans="1:8" x14ac:dyDescent="0.2">
      <c r="A464">
        <v>9.7799999999999994</v>
      </c>
      <c r="B464">
        <v>4.34</v>
      </c>
      <c r="C464">
        <v>57.203125</v>
      </c>
      <c r="F464">
        <v>4.2970297029702967E-2</v>
      </c>
      <c r="G464">
        <f>9780/(3.14*(7.77^2)/4)</f>
        <v>206.36077985511133</v>
      </c>
      <c r="H464">
        <v>9780</v>
      </c>
    </row>
    <row r="465" spans="1:8" x14ac:dyDescent="0.2">
      <c r="A465">
        <v>9.7799999999999994</v>
      </c>
      <c r="B465">
        <v>4.3499999999999996</v>
      </c>
      <c r="C465">
        <v>57.3125</v>
      </c>
      <c r="F465">
        <v>4.3069306930693066E-2</v>
      </c>
      <c r="G465">
        <f>9780/(3.14*(7.77^2)/4)</f>
        <v>206.36077985511133</v>
      </c>
      <c r="H465">
        <v>9780</v>
      </c>
    </row>
    <row r="466" spans="1:8" x14ac:dyDescent="0.2">
      <c r="A466">
        <v>9.7799999999999994</v>
      </c>
      <c r="B466">
        <v>4.3600000000000003</v>
      </c>
      <c r="C466">
        <v>57.421875</v>
      </c>
      <c r="F466">
        <v>4.3168316831683172E-2</v>
      </c>
      <c r="G466">
        <f>9780/(3.14*(7.77^2)/4)</f>
        <v>206.36077985511133</v>
      </c>
      <c r="H466">
        <v>9780</v>
      </c>
    </row>
    <row r="467" spans="1:8" x14ac:dyDescent="0.2">
      <c r="A467">
        <v>9.7799999999999994</v>
      </c>
      <c r="B467">
        <v>4.37</v>
      </c>
      <c r="C467">
        <v>57.53125</v>
      </c>
      <c r="F467">
        <v>4.3267326732673271E-2</v>
      </c>
      <c r="G467">
        <f>9780/(3.14*(7.77^2)/4)</f>
        <v>206.36077985511133</v>
      </c>
      <c r="H467">
        <v>9780</v>
      </c>
    </row>
    <row r="468" spans="1:8" x14ac:dyDescent="0.2">
      <c r="A468">
        <v>9.7799999999999994</v>
      </c>
      <c r="B468">
        <v>4.38</v>
      </c>
      <c r="C468">
        <v>57.640625</v>
      </c>
      <c r="F468">
        <v>4.3366336633663363E-2</v>
      </c>
      <c r="G468">
        <f>9780/(3.14*(7.77^2)/4)</f>
        <v>206.36077985511133</v>
      </c>
      <c r="H468">
        <v>9780</v>
      </c>
    </row>
    <row r="469" spans="1:8" x14ac:dyDescent="0.2">
      <c r="A469">
        <v>9.8000000000000007</v>
      </c>
      <c r="B469">
        <v>4.38</v>
      </c>
      <c r="C469">
        <v>57.75</v>
      </c>
      <c r="F469">
        <v>4.3366336633663363E-2</v>
      </c>
      <c r="G469">
        <f>9800/(3.14*(7.77^2)/4)</f>
        <v>206.78278553988662</v>
      </c>
      <c r="H469">
        <v>9800</v>
      </c>
    </row>
    <row r="470" spans="1:8" x14ac:dyDescent="0.2">
      <c r="A470">
        <v>9.8000000000000007</v>
      </c>
      <c r="B470">
        <v>4.3899999999999997</v>
      </c>
      <c r="C470">
        <v>57.859375</v>
      </c>
      <c r="F470">
        <v>4.3465346534653462E-2</v>
      </c>
      <c r="G470">
        <f>9800/(3.14*(7.77^2)/4)</f>
        <v>206.78278553988662</v>
      </c>
      <c r="H470">
        <v>9800</v>
      </c>
    </row>
    <row r="471" spans="1:8" x14ac:dyDescent="0.2">
      <c r="A471">
        <v>9.8000000000000007</v>
      </c>
      <c r="B471">
        <v>4.4000000000000004</v>
      </c>
      <c r="C471">
        <v>57.96875</v>
      </c>
      <c r="F471">
        <v>4.3564356435643568E-2</v>
      </c>
      <c r="G471">
        <f>9800/(3.14*(7.77^2)/4)</f>
        <v>206.78278553988662</v>
      </c>
      <c r="H471">
        <v>9800</v>
      </c>
    </row>
    <row r="472" spans="1:8" x14ac:dyDescent="0.2">
      <c r="A472">
        <v>9.8800000000000008</v>
      </c>
      <c r="B472">
        <v>4.41</v>
      </c>
      <c r="C472">
        <v>58.078125</v>
      </c>
      <c r="F472">
        <v>4.3663366336633667E-2</v>
      </c>
      <c r="G472">
        <f>9880/(3.14*(7.77^2)/4)</f>
        <v>208.47080827898773</v>
      </c>
      <c r="H472">
        <v>9880</v>
      </c>
    </row>
    <row r="473" spans="1:8" x14ac:dyDescent="0.2">
      <c r="A473">
        <v>9.8800000000000008</v>
      </c>
      <c r="B473">
        <v>4.42</v>
      </c>
      <c r="C473">
        <v>58.1875</v>
      </c>
      <c r="F473">
        <v>4.376237623762376E-2</v>
      </c>
      <c r="G473">
        <f>9880/(3.14*(7.77^2)/4)</f>
        <v>208.47080827898773</v>
      </c>
      <c r="H473">
        <v>9880</v>
      </c>
    </row>
    <row r="474" spans="1:8" x14ac:dyDescent="0.2">
      <c r="A474">
        <v>9.86</v>
      </c>
      <c r="B474">
        <v>4.43</v>
      </c>
      <c r="C474">
        <v>58.296875</v>
      </c>
      <c r="F474">
        <v>4.3861386138613859E-2</v>
      </c>
      <c r="G474">
        <f>9860/(3.14*(7.77^2)/4)</f>
        <v>208.04880259421245</v>
      </c>
      <c r="H474">
        <v>9860</v>
      </c>
    </row>
    <row r="475" spans="1:8" x14ac:dyDescent="0.2">
      <c r="A475">
        <v>9.86</v>
      </c>
      <c r="B475">
        <v>4.4400000000000004</v>
      </c>
      <c r="C475">
        <v>58.515625</v>
      </c>
      <c r="F475">
        <v>4.3960396039603965E-2</v>
      </c>
      <c r="G475">
        <f>9860/(3.14*(7.77^2)/4)</f>
        <v>208.04880259421245</v>
      </c>
      <c r="H475">
        <v>9860</v>
      </c>
    </row>
    <row r="476" spans="1:8" x14ac:dyDescent="0.2">
      <c r="A476">
        <v>9.92</v>
      </c>
      <c r="B476">
        <v>4.45</v>
      </c>
      <c r="C476">
        <v>58.625</v>
      </c>
      <c r="F476">
        <v>4.4059405940594064E-2</v>
      </c>
      <c r="G476">
        <f>9920/(3.14*(7.77^2)/4)</f>
        <v>209.31481964853828</v>
      </c>
      <c r="H476">
        <v>9920</v>
      </c>
    </row>
    <row r="477" spans="1:8" x14ac:dyDescent="0.2">
      <c r="A477">
        <v>9.92</v>
      </c>
      <c r="B477">
        <v>4.46</v>
      </c>
      <c r="C477">
        <v>58.734375</v>
      </c>
      <c r="F477">
        <v>4.4158415841584156E-2</v>
      </c>
      <c r="G477">
        <f>9920/(3.14*(7.77^2)/4)</f>
        <v>209.31481964853828</v>
      </c>
      <c r="H477">
        <v>9920</v>
      </c>
    </row>
    <row r="478" spans="1:8" x14ac:dyDescent="0.2">
      <c r="A478">
        <v>9.94</v>
      </c>
      <c r="B478">
        <v>4.47</v>
      </c>
      <c r="C478">
        <v>58.84375</v>
      </c>
      <c r="F478">
        <v>4.4257425742574255E-2</v>
      </c>
      <c r="G478">
        <f>9940/(3.14*(7.77^2)/4)</f>
        <v>209.73682533331356</v>
      </c>
      <c r="H478">
        <v>9940</v>
      </c>
    </row>
    <row r="479" spans="1:8" x14ac:dyDescent="0.2">
      <c r="A479">
        <v>9.94</v>
      </c>
      <c r="B479">
        <v>4.4800000000000004</v>
      </c>
      <c r="C479">
        <v>58.953125</v>
      </c>
      <c r="F479">
        <v>4.4356435643564361E-2</v>
      </c>
      <c r="G479">
        <f>9940/(3.14*(7.77^2)/4)</f>
        <v>209.73682533331356</v>
      </c>
      <c r="H479">
        <v>9940</v>
      </c>
    </row>
    <row r="480" spans="1:8" x14ac:dyDescent="0.2">
      <c r="A480">
        <v>9.94</v>
      </c>
      <c r="B480">
        <v>4.49</v>
      </c>
      <c r="C480">
        <v>59.0625</v>
      </c>
      <c r="F480">
        <v>4.445544554455446E-2</v>
      </c>
      <c r="G480">
        <f>9940/(3.14*(7.77^2)/4)</f>
        <v>209.73682533331356</v>
      </c>
      <c r="H480">
        <v>9940</v>
      </c>
    </row>
    <row r="481" spans="1:8" x14ac:dyDescent="0.2">
      <c r="A481">
        <v>9.9600000000000009</v>
      </c>
      <c r="B481">
        <v>4.49</v>
      </c>
      <c r="C481">
        <v>59.171875</v>
      </c>
      <c r="F481">
        <v>4.445544554455446E-2</v>
      </c>
      <c r="G481">
        <f>9960/(3.14*(7.77^2)/4)</f>
        <v>210.15883101808885</v>
      </c>
      <c r="H481">
        <v>9960</v>
      </c>
    </row>
    <row r="482" spans="1:8" x14ac:dyDescent="0.2">
      <c r="A482">
        <v>9.9600000000000009</v>
      </c>
      <c r="B482">
        <v>4.5</v>
      </c>
      <c r="C482">
        <v>59.28125</v>
      </c>
      <c r="F482">
        <v>4.4554455445544552E-2</v>
      </c>
      <c r="G482">
        <f>9960/(3.14*(7.77^2)/4)</f>
        <v>210.15883101808885</v>
      </c>
      <c r="H482">
        <v>9960</v>
      </c>
    </row>
    <row r="483" spans="1:8" x14ac:dyDescent="0.2">
      <c r="A483">
        <v>10.02</v>
      </c>
      <c r="B483">
        <v>4.51</v>
      </c>
      <c r="C483">
        <v>59.390625</v>
      </c>
      <c r="F483">
        <v>4.4653465346534651E-2</v>
      </c>
      <c r="G483">
        <f>10020/(3.14*(7.77^2)/4)</f>
        <v>211.42484807241468</v>
      </c>
      <c r="H483">
        <v>10020</v>
      </c>
    </row>
    <row r="484" spans="1:8" x14ac:dyDescent="0.2">
      <c r="A484">
        <v>10.02</v>
      </c>
      <c r="B484">
        <v>4.5199999999999996</v>
      </c>
      <c r="C484">
        <v>59.5</v>
      </c>
      <c r="F484">
        <v>4.4752475247524751E-2</v>
      </c>
      <c r="G484">
        <f>10020/(3.14*(7.77^2)/4)</f>
        <v>211.42484807241468</v>
      </c>
      <c r="H484">
        <v>10020</v>
      </c>
    </row>
    <row r="485" spans="1:8" x14ac:dyDescent="0.2">
      <c r="A485">
        <v>10.02</v>
      </c>
      <c r="B485">
        <v>4.53</v>
      </c>
      <c r="C485">
        <v>59.609375</v>
      </c>
      <c r="F485">
        <v>4.4851485148514857E-2</v>
      </c>
      <c r="G485">
        <f>10020/(3.14*(7.77^2)/4)</f>
        <v>211.42484807241468</v>
      </c>
      <c r="H485">
        <v>10020</v>
      </c>
    </row>
    <row r="486" spans="1:8" x14ac:dyDescent="0.2">
      <c r="A486">
        <v>10.08</v>
      </c>
      <c r="B486">
        <v>4.54</v>
      </c>
      <c r="C486">
        <v>59.71875</v>
      </c>
      <c r="F486">
        <v>4.4950495049504949E-2</v>
      </c>
      <c r="G486">
        <f>10080/(3.14*(7.77^2)/4)</f>
        <v>212.6908651267405</v>
      </c>
      <c r="H486">
        <v>10080</v>
      </c>
    </row>
    <row r="487" spans="1:8" x14ac:dyDescent="0.2">
      <c r="A487">
        <v>10.08</v>
      </c>
      <c r="B487">
        <v>4.55</v>
      </c>
      <c r="C487">
        <v>59.9375</v>
      </c>
      <c r="F487">
        <v>4.5049504950495048E-2</v>
      </c>
      <c r="G487">
        <f>10080/(3.14*(7.77^2)/4)</f>
        <v>212.6908651267405</v>
      </c>
      <c r="H487">
        <v>10080</v>
      </c>
    </row>
    <row r="488" spans="1:8" x14ac:dyDescent="0.2">
      <c r="A488">
        <v>10.1</v>
      </c>
      <c r="B488">
        <v>4.5599999999999996</v>
      </c>
      <c r="C488">
        <v>60.046875</v>
      </c>
      <c r="F488">
        <v>4.5148514851485147E-2</v>
      </c>
      <c r="G488">
        <f>10100/(3.14*(7.77^2)/4)</f>
        <v>213.11287081151579</v>
      </c>
      <c r="H488">
        <v>10100</v>
      </c>
    </row>
    <row r="489" spans="1:8" x14ac:dyDescent="0.2">
      <c r="A489">
        <v>10.1</v>
      </c>
      <c r="B489">
        <v>4.57</v>
      </c>
      <c r="C489">
        <v>60.15625</v>
      </c>
      <c r="F489">
        <v>4.5247524752475253E-2</v>
      </c>
      <c r="G489">
        <f>10100/(3.14*(7.77^2)/4)</f>
        <v>213.11287081151579</v>
      </c>
      <c r="H489">
        <v>10100</v>
      </c>
    </row>
    <row r="490" spans="1:8" x14ac:dyDescent="0.2">
      <c r="A490">
        <v>10.14</v>
      </c>
      <c r="B490">
        <v>4.58</v>
      </c>
      <c r="C490">
        <v>60.265625</v>
      </c>
      <c r="F490">
        <v>4.5346534653465345E-2</v>
      </c>
      <c r="G490">
        <f>10140/(3.14*(7.77^2)/4)</f>
        <v>213.95688218106636</v>
      </c>
      <c r="H490">
        <v>10140</v>
      </c>
    </row>
    <row r="491" spans="1:8" x14ac:dyDescent="0.2">
      <c r="A491">
        <v>10.14</v>
      </c>
      <c r="B491">
        <v>4.59</v>
      </c>
      <c r="C491">
        <v>60.375</v>
      </c>
      <c r="F491">
        <v>4.5445544554455444E-2</v>
      </c>
      <c r="G491">
        <f>10140/(3.14*(7.77^2)/4)</f>
        <v>213.95688218106636</v>
      </c>
      <c r="H491">
        <v>10140</v>
      </c>
    </row>
    <row r="492" spans="1:8" x14ac:dyDescent="0.2">
      <c r="A492">
        <v>10.199999999999999</v>
      </c>
      <c r="B492">
        <v>4.5999999999999996</v>
      </c>
      <c r="C492">
        <v>60.59375</v>
      </c>
      <c r="F492">
        <v>4.5544554455445543E-2</v>
      </c>
      <c r="G492">
        <f>10200/(3.14*(7.77^2)/4)</f>
        <v>215.22289923539219</v>
      </c>
      <c r="H492">
        <v>10200</v>
      </c>
    </row>
    <row r="493" spans="1:8" x14ac:dyDescent="0.2">
      <c r="A493">
        <v>10.199999999999999</v>
      </c>
      <c r="B493">
        <v>4.6100000000000003</v>
      </c>
      <c r="C493">
        <v>60.703125</v>
      </c>
      <c r="F493">
        <v>4.5643564356435649E-2</v>
      </c>
      <c r="G493">
        <f>10200/(3.14*(7.77^2)/4)</f>
        <v>215.22289923539219</v>
      </c>
      <c r="H493">
        <v>10200</v>
      </c>
    </row>
    <row r="494" spans="1:8" x14ac:dyDescent="0.2">
      <c r="A494">
        <v>10.199999999999999</v>
      </c>
      <c r="B494">
        <v>4.62</v>
      </c>
      <c r="C494">
        <v>60.8125</v>
      </c>
      <c r="F494">
        <v>4.5742574257425742E-2</v>
      </c>
      <c r="G494">
        <f>10200/(3.14*(7.77^2)/4)</f>
        <v>215.22289923539219</v>
      </c>
      <c r="H494">
        <v>10200</v>
      </c>
    </row>
    <row r="495" spans="1:8" x14ac:dyDescent="0.2">
      <c r="A495">
        <v>10.199999999999999</v>
      </c>
      <c r="B495">
        <v>4.63</v>
      </c>
      <c r="C495">
        <v>60.921875</v>
      </c>
      <c r="F495">
        <v>4.5841584158415841E-2</v>
      </c>
      <c r="G495">
        <f>10200/(3.14*(7.77^2)/4)</f>
        <v>215.22289923539219</v>
      </c>
      <c r="H495">
        <v>10200</v>
      </c>
    </row>
    <row r="496" spans="1:8" x14ac:dyDescent="0.2">
      <c r="A496">
        <v>10.199999999999999</v>
      </c>
      <c r="B496">
        <v>4.6399999999999997</v>
      </c>
      <c r="C496">
        <v>61.03125</v>
      </c>
      <c r="F496">
        <v>4.594059405940594E-2</v>
      </c>
      <c r="G496">
        <f>10200/(3.14*(7.77^2)/4)</f>
        <v>215.22289923539219</v>
      </c>
      <c r="H496">
        <v>10200</v>
      </c>
    </row>
    <row r="497" spans="1:8" x14ac:dyDescent="0.2">
      <c r="A497">
        <v>10.24</v>
      </c>
      <c r="B497">
        <v>4.6399999999999997</v>
      </c>
      <c r="C497">
        <v>61.140625</v>
      </c>
      <c r="F497">
        <v>4.594059405940594E-2</v>
      </c>
      <c r="G497">
        <f>10240/(3.14*(7.77^2)/4)</f>
        <v>216.06691060494273</v>
      </c>
      <c r="H497">
        <v>10240</v>
      </c>
    </row>
    <row r="498" spans="1:8" x14ac:dyDescent="0.2">
      <c r="A498">
        <v>10.24</v>
      </c>
      <c r="B498">
        <v>4.6500000000000004</v>
      </c>
      <c r="C498">
        <v>61.25</v>
      </c>
      <c r="F498">
        <v>4.6039603960396046E-2</v>
      </c>
      <c r="G498">
        <f>10240/(3.14*(7.77^2)/4)</f>
        <v>216.06691060494273</v>
      </c>
      <c r="H498">
        <v>10240</v>
      </c>
    </row>
    <row r="499" spans="1:8" x14ac:dyDescent="0.2">
      <c r="A499">
        <v>10.24</v>
      </c>
      <c r="B499">
        <v>4.66</v>
      </c>
      <c r="C499">
        <v>61.359375</v>
      </c>
      <c r="F499">
        <v>4.6138613861386138E-2</v>
      </c>
      <c r="G499">
        <f>10240/(3.14*(7.77^2)/4)</f>
        <v>216.06691060494273</v>
      </c>
      <c r="H499">
        <v>10240</v>
      </c>
    </row>
    <row r="500" spans="1:8" x14ac:dyDescent="0.2">
      <c r="A500">
        <v>10.3</v>
      </c>
      <c r="B500">
        <v>4.67</v>
      </c>
      <c r="C500">
        <v>61.46875</v>
      </c>
      <c r="F500">
        <v>4.6237623762376237E-2</v>
      </c>
      <c r="G500">
        <f>10300/(3.14*(7.77^2)/4)</f>
        <v>217.33292765926859</v>
      </c>
      <c r="H500">
        <v>10300</v>
      </c>
    </row>
    <row r="501" spans="1:8" x14ac:dyDescent="0.2">
      <c r="A501">
        <v>10.3</v>
      </c>
      <c r="B501">
        <v>4.68</v>
      </c>
      <c r="C501">
        <v>61.578125</v>
      </c>
      <c r="F501">
        <v>4.6336633663366336E-2</v>
      </c>
      <c r="G501">
        <f>10300/(3.14*(7.77^2)/4)</f>
        <v>217.33292765926859</v>
      </c>
      <c r="H501">
        <v>10300</v>
      </c>
    </row>
    <row r="502" spans="1:8" x14ac:dyDescent="0.2">
      <c r="A502">
        <v>10.36</v>
      </c>
      <c r="B502">
        <v>4.6900000000000004</v>
      </c>
      <c r="C502">
        <v>61.6875</v>
      </c>
      <c r="F502">
        <v>4.6435643564356442E-2</v>
      </c>
      <c r="G502">
        <f>10360/(3.14*(7.77^2)/4)</f>
        <v>218.59894471359442</v>
      </c>
      <c r="H502">
        <v>10360</v>
      </c>
    </row>
    <row r="503" spans="1:8" x14ac:dyDescent="0.2">
      <c r="A503">
        <v>10.36</v>
      </c>
      <c r="B503">
        <v>4.7</v>
      </c>
      <c r="C503">
        <v>61.90625</v>
      </c>
      <c r="F503">
        <v>4.6534653465346534E-2</v>
      </c>
      <c r="G503">
        <f>10360/(3.14*(7.77^2)/4)</f>
        <v>218.59894471359442</v>
      </c>
      <c r="H503">
        <v>10360</v>
      </c>
    </row>
    <row r="504" spans="1:8" x14ac:dyDescent="0.2">
      <c r="A504">
        <v>10.38</v>
      </c>
      <c r="B504">
        <v>4.71</v>
      </c>
      <c r="C504">
        <v>62.015625</v>
      </c>
      <c r="F504">
        <v>4.6633663366336633E-2</v>
      </c>
      <c r="G504">
        <f>10380/(3.14*(7.77^2)/4)</f>
        <v>219.02095039836971</v>
      </c>
      <c r="H504">
        <v>10380</v>
      </c>
    </row>
    <row r="505" spans="1:8" x14ac:dyDescent="0.2">
      <c r="A505">
        <v>10.38</v>
      </c>
      <c r="B505">
        <v>4.72</v>
      </c>
      <c r="C505">
        <v>62.125</v>
      </c>
      <c r="F505">
        <v>4.6732673267326733E-2</v>
      </c>
      <c r="G505">
        <f>10380/(3.14*(7.77^2)/4)</f>
        <v>219.02095039836971</v>
      </c>
      <c r="H505">
        <v>10380</v>
      </c>
    </row>
    <row r="506" spans="1:8" x14ac:dyDescent="0.2">
      <c r="A506">
        <v>10.42</v>
      </c>
      <c r="B506">
        <v>4.7300000000000004</v>
      </c>
      <c r="C506">
        <v>62.234375</v>
      </c>
      <c r="F506">
        <v>4.6831683168316839E-2</v>
      </c>
      <c r="G506">
        <f>10420/(3.14*(7.77^2)/4)</f>
        <v>219.86496176792025</v>
      </c>
      <c r="H506">
        <v>10420</v>
      </c>
    </row>
    <row r="507" spans="1:8" x14ac:dyDescent="0.2">
      <c r="A507">
        <v>10.42</v>
      </c>
      <c r="B507">
        <v>4.74</v>
      </c>
      <c r="C507">
        <v>62.34375</v>
      </c>
      <c r="F507">
        <v>4.6930693069306931E-2</v>
      </c>
      <c r="G507">
        <f>10420/(3.14*(7.77^2)/4)</f>
        <v>219.86496176792025</v>
      </c>
      <c r="H507">
        <v>10420</v>
      </c>
    </row>
    <row r="508" spans="1:8" x14ac:dyDescent="0.2">
      <c r="A508">
        <v>10.46</v>
      </c>
      <c r="B508">
        <v>4.75</v>
      </c>
      <c r="C508">
        <v>62.5625</v>
      </c>
      <c r="F508">
        <v>4.702970297029703E-2</v>
      </c>
      <c r="G508">
        <f>10460/(3.14*(7.77^2)/4)</f>
        <v>220.70897313747082</v>
      </c>
      <c r="H508">
        <v>10460</v>
      </c>
    </row>
    <row r="509" spans="1:8" x14ac:dyDescent="0.2">
      <c r="A509">
        <v>10.46</v>
      </c>
      <c r="B509">
        <v>4.76</v>
      </c>
      <c r="C509">
        <v>62.671875</v>
      </c>
      <c r="F509">
        <v>4.7128712871287129E-2</v>
      </c>
      <c r="G509">
        <f>10460/(3.14*(7.77^2)/4)</f>
        <v>220.70897313747082</v>
      </c>
      <c r="H509">
        <v>10460</v>
      </c>
    </row>
    <row r="510" spans="1:8" x14ac:dyDescent="0.2">
      <c r="A510">
        <v>10.5</v>
      </c>
      <c r="B510">
        <v>4.7699999999999996</v>
      </c>
      <c r="C510">
        <v>62.78125</v>
      </c>
      <c r="F510">
        <v>4.7227722772277221E-2</v>
      </c>
      <c r="G510">
        <f>10500/(3.14*(7.77^2)/4)</f>
        <v>221.55298450702136</v>
      </c>
      <c r="H510">
        <v>10500</v>
      </c>
    </row>
    <row r="511" spans="1:8" x14ac:dyDescent="0.2">
      <c r="A511">
        <v>10.5</v>
      </c>
      <c r="B511">
        <v>4.78</v>
      </c>
      <c r="C511">
        <v>63</v>
      </c>
      <c r="F511">
        <v>4.7326732673267327E-2</v>
      </c>
      <c r="G511">
        <f>10500/(3.14*(7.77^2)/4)</f>
        <v>221.55298450702136</v>
      </c>
      <c r="H511">
        <v>10500</v>
      </c>
    </row>
    <row r="512" spans="1:8" x14ac:dyDescent="0.2">
      <c r="A512">
        <v>10.52</v>
      </c>
      <c r="B512">
        <v>4.79</v>
      </c>
      <c r="C512">
        <v>63.109375</v>
      </c>
      <c r="F512">
        <v>4.7425742574257426E-2</v>
      </c>
      <c r="G512">
        <f>10520/(3.14*(7.77^2)/4)</f>
        <v>221.97499019179665</v>
      </c>
      <c r="H512">
        <v>10520</v>
      </c>
    </row>
    <row r="513" spans="1:8" x14ac:dyDescent="0.2">
      <c r="A513">
        <v>10.52</v>
      </c>
      <c r="B513">
        <v>4.8</v>
      </c>
      <c r="C513">
        <v>63.21875</v>
      </c>
      <c r="F513">
        <v>4.7524752475247525E-2</v>
      </c>
      <c r="G513">
        <f>10520/(3.14*(7.77^2)/4)</f>
        <v>221.97499019179665</v>
      </c>
      <c r="H513">
        <v>10520</v>
      </c>
    </row>
    <row r="514" spans="1:8" x14ac:dyDescent="0.2">
      <c r="A514">
        <v>10.52</v>
      </c>
      <c r="B514">
        <v>4.8099999999999996</v>
      </c>
      <c r="C514">
        <v>63.328125</v>
      </c>
      <c r="F514">
        <v>4.7623762376237617E-2</v>
      </c>
      <c r="G514">
        <f>10520/(3.14*(7.77^2)/4)</f>
        <v>221.97499019179665</v>
      </c>
      <c r="H514">
        <v>10520</v>
      </c>
    </row>
    <row r="515" spans="1:8" x14ac:dyDescent="0.2">
      <c r="A515">
        <v>10.56</v>
      </c>
      <c r="B515">
        <v>4.8099999999999996</v>
      </c>
      <c r="C515">
        <v>63.4375</v>
      </c>
      <c r="F515">
        <v>4.7623762376237617E-2</v>
      </c>
      <c r="G515">
        <f>10560/(3.14*(7.77^2)/4)</f>
        <v>222.81900156134719</v>
      </c>
      <c r="H515">
        <v>10560</v>
      </c>
    </row>
    <row r="516" spans="1:8" x14ac:dyDescent="0.2">
      <c r="A516">
        <v>10.56</v>
      </c>
      <c r="B516">
        <v>4.82</v>
      </c>
      <c r="C516">
        <v>63.546875</v>
      </c>
      <c r="F516">
        <v>4.7722772277227724E-2</v>
      </c>
      <c r="G516">
        <f>10560/(3.14*(7.77^2)/4)</f>
        <v>222.81900156134719</v>
      </c>
      <c r="H516">
        <v>10560</v>
      </c>
    </row>
    <row r="517" spans="1:8" x14ac:dyDescent="0.2">
      <c r="A517">
        <v>10.58</v>
      </c>
      <c r="B517">
        <v>4.83</v>
      </c>
      <c r="C517">
        <v>63.65625</v>
      </c>
      <c r="F517">
        <v>4.7821782178217823E-2</v>
      </c>
      <c r="G517">
        <f>10580/(3.14*(7.77^2)/4)</f>
        <v>223.24100724612248</v>
      </c>
      <c r="H517">
        <v>10580</v>
      </c>
    </row>
    <row r="518" spans="1:8" x14ac:dyDescent="0.2">
      <c r="A518">
        <v>10.58</v>
      </c>
      <c r="B518">
        <v>4.84</v>
      </c>
      <c r="C518">
        <v>63.765625</v>
      </c>
      <c r="F518">
        <v>4.7920792079207922E-2</v>
      </c>
      <c r="G518">
        <f>10580/(3.14*(7.77^2)/4)</f>
        <v>223.24100724612248</v>
      </c>
      <c r="H518">
        <v>10580</v>
      </c>
    </row>
    <row r="519" spans="1:8" x14ac:dyDescent="0.2">
      <c r="A519">
        <v>10.58</v>
      </c>
      <c r="B519">
        <v>4.8499999999999996</v>
      </c>
      <c r="C519">
        <v>63.875</v>
      </c>
      <c r="F519">
        <v>4.8019801980198014E-2</v>
      </c>
      <c r="G519">
        <f>10580/(3.14*(7.77^2)/4)</f>
        <v>223.24100724612248</v>
      </c>
      <c r="H519">
        <v>10580</v>
      </c>
    </row>
    <row r="520" spans="1:8" x14ac:dyDescent="0.2">
      <c r="A520">
        <v>10.6</v>
      </c>
      <c r="B520">
        <v>4.8499999999999996</v>
      </c>
      <c r="C520">
        <v>63.984375</v>
      </c>
      <c r="F520">
        <v>4.8019801980198014E-2</v>
      </c>
      <c r="G520">
        <f>10600/(3.14*(7.77^2)/4)</f>
        <v>223.66301293089776</v>
      </c>
      <c r="H520">
        <v>10600</v>
      </c>
    </row>
    <row r="521" spans="1:8" x14ac:dyDescent="0.2">
      <c r="A521">
        <v>10.6</v>
      </c>
      <c r="B521">
        <v>4.8600000000000003</v>
      </c>
      <c r="C521">
        <v>64.09375</v>
      </c>
      <c r="F521">
        <v>4.811881188118812E-2</v>
      </c>
      <c r="G521">
        <f>10600/(3.14*(7.77^2)/4)</f>
        <v>223.66301293089776</v>
      </c>
      <c r="H521">
        <v>10600</v>
      </c>
    </row>
    <row r="522" spans="1:8" x14ac:dyDescent="0.2">
      <c r="A522">
        <v>10.68</v>
      </c>
      <c r="B522">
        <v>4.87</v>
      </c>
      <c r="C522">
        <v>64.203125</v>
      </c>
      <c r="F522">
        <v>4.8217821782178219E-2</v>
      </c>
      <c r="G522">
        <f>10680/(3.14*(7.77^2)/4)</f>
        <v>225.35103566999888</v>
      </c>
      <c r="H522">
        <v>10680</v>
      </c>
    </row>
    <row r="523" spans="1:8" x14ac:dyDescent="0.2">
      <c r="A523">
        <v>10.68</v>
      </c>
      <c r="B523">
        <v>4.88</v>
      </c>
      <c r="C523">
        <v>64.3125</v>
      </c>
      <c r="F523">
        <v>4.8316831683168318E-2</v>
      </c>
      <c r="G523">
        <f>10680/(3.14*(7.77^2)/4)</f>
        <v>225.35103566999888</v>
      </c>
      <c r="H523">
        <v>10680</v>
      </c>
    </row>
    <row r="524" spans="1:8" x14ac:dyDescent="0.2">
      <c r="A524">
        <v>10.74</v>
      </c>
      <c r="B524">
        <v>4.8899999999999997</v>
      </c>
      <c r="C524">
        <v>64.53125</v>
      </c>
      <c r="F524">
        <v>4.841584158415841E-2</v>
      </c>
      <c r="G524">
        <f>10740/(3.14*(7.77^2)/4)</f>
        <v>226.61705272432471</v>
      </c>
      <c r="H524">
        <v>10740</v>
      </c>
    </row>
    <row r="525" spans="1:8" x14ac:dyDescent="0.2">
      <c r="A525">
        <v>10.74</v>
      </c>
      <c r="B525">
        <v>4.9000000000000004</v>
      </c>
      <c r="C525">
        <v>64.640625</v>
      </c>
      <c r="F525">
        <v>4.8514851485148516E-2</v>
      </c>
      <c r="G525">
        <f>10740/(3.14*(7.77^2)/4)</f>
        <v>226.61705272432471</v>
      </c>
      <c r="H525">
        <v>10740</v>
      </c>
    </row>
    <row r="526" spans="1:8" x14ac:dyDescent="0.2">
      <c r="A526">
        <v>10.78</v>
      </c>
      <c r="B526">
        <v>4.91</v>
      </c>
      <c r="C526">
        <v>64.75</v>
      </c>
      <c r="F526">
        <v>4.8613861386138615E-2</v>
      </c>
      <c r="G526">
        <f>10780/(3.14*(7.77^2)/4)</f>
        <v>227.46106409387528</v>
      </c>
      <c r="H526">
        <v>10780</v>
      </c>
    </row>
    <row r="527" spans="1:8" x14ac:dyDescent="0.2">
      <c r="A527">
        <v>10.78</v>
      </c>
      <c r="B527">
        <v>4.92</v>
      </c>
      <c r="C527">
        <v>64.96875</v>
      </c>
      <c r="F527">
        <v>4.8712871287128715E-2</v>
      </c>
      <c r="G527">
        <f>10780/(3.14*(7.77^2)/4)</f>
        <v>227.46106409387528</v>
      </c>
      <c r="H527">
        <v>10780</v>
      </c>
    </row>
    <row r="528" spans="1:8" x14ac:dyDescent="0.2">
      <c r="A528">
        <v>10.8</v>
      </c>
      <c r="B528">
        <v>4.93</v>
      </c>
      <c r="C528">
        <v>65.078125</v>
      </c>
      <c r="F528">
        <v>4.8811881188118807E-2</v>
      </c>
      <c r="G528">
        <f>10800/(3.14*(7.77^2)/4)</f>
        <v>227.88306977865057</v>
      </c>
      <c r="H528">
        <v>10800</v>
      </c>
    </row>
    <row r="529" spans="1:8" x14ac:dyDescent="0.2">
      <c r="A529">
        <v>10.8</v>
      </c>
      <c r="B529">
        <v>4.9400000000000004</v>
      </c>
      <c r="C529">
        <v>65.1875</v>
      </c>
      <c r="F529">
        <v>4.8910891089108913E-2</v>
      </c>
      <c r="G529">
        <f>10800/(3.14*(7.77^2)/4)</f>
        <v>227.88306977865057</v>
      </c>
      <c r="H529">
        <v>10800</v>
      </c>
    </row>
    <row r="530" spans="1:8" x14ac:dyDescent="0.2">
      <c r="A530">
        <v>10.88</v>
      </c>
      <c r="B530">
        <v>4.95</v>
      </c>
      <c r="C530">
        <v>65.40625</v>
      </c>
      <c r="F530">
        <v>4.9009900990099012E-2</v>
      </c>
      <c r="G530">
        <f>10880/(3.14*(7.77^2)/4)</f>
        <v>229.57109251775168</v>
      </c>
      <c r="H530">
        <v>10880</v>
      </c>
    </row>
    <row r="531" spans="1:8" x14ac:dyDescent="0.2">
      <c r="A531">
        <v>10.88</v>
      </c>
      <c r="B531">
        <v>4.96</v>
      </c>
      <c r="C531">
        <v>65.515625</v>
      </c>
      <c r="F531">
        <v>4.9108910891089111E-2</v>
      </c>
      <c r="G531">
        <f>10880/(3.14*(7.77^2)/4)</f>
        <v>229.57109251775168</v>
      </c>
      <c r="H531">
        <v>10880</v>
      </c>
    </row>
    <row r="532" spans="1:8" x14ac:dyDescent="0.2">
      <c r="A532">
        <v>10.88</v>
      </c>
      <c r="B532">
        <v>4.97</v>
      </c>
      <c r="C532">
        <v>65.625</v>
      </c>
      <c r="F532">
        <v>4.9207920792079203E-2</v>
      </c>
      <c r="G532">
        <f>10880/(3.14*(7.77^2)/4)</f>
        <v>229.57109251775168</v>
      </c>
      <c r="H532">
        <v>10880</v>
      </c>
    </row>
    <row r="533" spans="1:8" x14ac:dyDescent="0.2">
      <c r="A533">
        <v>10.88</v>
      </c>
      <c r="B533">
        <v>4.9800000000000004</v>
      </c>
      <c r="C533">
        <v>65.734375</v>
      </c>
      <c r="F533">
        <v>4.9306930693069309E-2</v>
      </c>
      <c r="G533">
        <f>10880/(3.14*(7.77^2)/4)</f>
        <v>229.57109251775168</v>
      </c>
      <c r="H533">
        <v>10880</v>
      </c>
    </row>
    <row r="534" spans="1:8" x14ac:dyDescent="0.2">
      <c r="A534">
        <v>10.94</v>
      </c>
      <c r="B534">
        <v>4.99</v>
      </c>
      <c r="C534">
        <v>65.953125</v>
      </c>
      <c r="F534">
        <v>4.9405940594059408E-2</v>
      </c>
      <c r="G534">
        <f>10940/(3.14*(7.77^2)/4)</f>
        <v>230.83710957207751</v>
      </c>
      <c r="H534">
        <v>10940</v>
      </c>
    </row>
    <row r="535" spans="1:8" x14ac:dyDescent="0.2">
      <c r="A535">
        <v>10.94</v>
      </c>
      <c r="B535">
        <v>5</v>
      </c>
      <c r="C535">
        <v>66.0625</v>
      </c>
      <c r="F535">
        <v>4.9504950495049507E-2</v>
      </c>
      <c r="G535">
        <f>10940/(3.14*(7.77^2)/4)</f>
        <v>230.83710957207751</v>
      </c>
      <c r="H535">
        <v>10940</v>
      </c>
    </row>
    <row r="536" spans="1:8" x14ac:dyDescent="0.2">
      <c r="A536">
        <v>11</v>
      </c>
      <c r="B536">
        <v>5.01</v>
      </c>
      <c r="C536">
        <v>66.171875</v>
      </c>
      <c r="F536">
        <v>4.9603960396039599E-2</v>
      </c>
      <c r="G536">
        <f>11000/(3.14*(7.77^2)/4)</f>
        <v>232.10312662640334</v>
      </c>
      <c r="H536">
        <v>11000</v>
      </c>
    </row>
    <row r="537" spans="1:8" x14ac:dyDescent="0.2">
      <c r="A537">
        <v>11</v>
      </c>
      <c r="B537">
        <v>5.0199999999999996</v>
      </c>
      <c r="C537">
        <v>66.390625</v>
      </c>
      <c r="F537">
        <v>4.9702970297029699E-2</v>
      </c>
      <c r="G537">
        <f>11000/(3.14*(7.77^2)/4)</f>
        <v>232.10312662640334</v>
      </c>
      <c r="H537">
        <v>11000</v>
      </c>
    </row>
    <row r="538" spans="1:8" x14ac:dyDescent="0.2">
      <c r="A538">
        <v>11.02</v>
      </c>
      <c r="B538">
        <v>5.03</v>
      </c>
      <c r="C538">
        <v>66.5</v>
      </c>
      <c r="F538">
        <v>4.9801980198019805E-2</v>
      </c>
      <c r="G538">
        <f>11020/(3.14*(7.77^2)/4)</f>
        <v>232.52513231117862</v>
      </c>
      <c r="H538">
        <v>11020</v>
      </c>
    </row>
    <row r="539" spans="1:8" x14ac:dyDescent="0.2">
      <c r="A539">
        <v>11.02</v>
      </c>
      <c r="B539">
        <v>5.04</v>
      </c>
      <c r="C539">
        <v>66.609375</v>
      </c>
      <c r="F539">
        <v>4.9900990099009904E-2</v>
      </c>
      <c r="G539">
        <f>11020/(3.14*(7.77^2)/4)</f>
        <v>232.52513231117862</v>
      </c>
      <c r="H539">
        <v>11020</v>
      </c>
    </row>
    <row r="540" spans="1:8" x14ac:dyDescent="0.2">
      <c r="A540">
        <v>11.02</v>
      </c>
      <c r="B540">
        <v>5.05</v>
      </c>
      <c r="C540">
        <v>66.71875</v>
      </c>
      <c r="F540">
        <v>4.9999999999999996E-2</v>
      </c>
      <c r="G540">
        <f>11020/(3.14*(7.77^2)/4)</f>
        <v>232.52513231117862</v>
      </c>
      <c r="H540">
        <v>11020</v>
      </c>
    </row>
    <row r="541" spans="1:8" x14ac:dyDescent="0.2">
      <c r="A541">
        <v>11.08</v>
      </c>
      <c r="B541">
        <v>5.05</v>
      </c>
      <c r="C541">
        <v>66.828125</v>
      </c>
      <c r="F541">
        <v>4.9999999999999996E-2</v>
      </c>
      <c r="G541">
        <f>11080/(3.14*(7.77^2)/4)</f>
        <v>233.79114936550445</v>
      </c>
      <c r="H541">
        <v>11080</v>
      </c>
    </row>
    <row r="542" spans="1:8" x14ac:dyDescent="0.2">
      <c r="A542">
        <v>11.08</v>
      </c>
      <c r="B542">
        <v>5.0599999999999996</v>
      </c>
      <c r="C542">
        <v>66.9375</v>
      </c>
      <c r="F542">
        <v>5.0099009900990095E-2</v>
      </c>
      <c r="G542">
        <f>11080/(3.14*(7.77^2)/4)</f>
        <v>233.79114936550445</v>
      </c>
      <c r="H542">
        <v>11080</v>
      </c>
    </row>
    <row r="543" spans="1:8" x14ac:dyDescent="0.2">
      <c r="A543">
        <v>11.12</v>
      </c>
      <c r="B543">
        <v>5.07</v>
      </c>
      <c r="C543">
        <v>67.046875</v>
      </c>
      <c r="F543">
        <v>5.0198019801980201E-2</v>
      </c>
      <c r="G543">
        <f>11120/(3.14*(7.77^2)/4)</f>
        <v>234.63516073505502</v>
      </c>
      <c r="H543">
        <v>11120</v>
      </c>
    </row>
    <row r="544" spans="1:8" x14ac:dyDescent="0.2">
      <c r="A544">
        <v>11.12</v>
      </c>
      <c r="B544">
        <v>5.08</v>
      </c>
      <c r="C544">
        <v>67.15625</v>
      </c>
      <c r="F544">
        <v>5.02970297029703E-2</v>
      </c>
      <c r="G544">
        <f>11120/(3.14*(7.77^2)/4)</f>
        <v>234.63516073505502</v>
      </c>
      <c r="H544">
        <v>11120</v>
      </c>
    </row>
    <row r="545" spans="1:8" x14ac:dyDescent="0.2">
      <c r="A545">
        <v>11.18</v>
      </c>
      <c r="B545">
        <v>5.09</v>
      </c>
      <c r="C545">
        <v>67.375</v>
      </c>
      <c r="F545">
        <v>5.0396039603960392E-2</v>
      </c>
      <c r="G545">
        <f>11180/(3.14*(7.77^2)/4)</f>
        <v>235.90117778938085</v>
      </c>
      <c r="H545">
        <v>11180</v>
      </c>
    </row>
    <row r="546" spans="1:8" x14ac:dyDescent="0.2">
      <c r="A546">
        <v>11.18</v>
      </c>
      <c r="B546">
        <v>5.0999999999999996</v>
      </c>
      <c r="C546">
        <v>67.484375</v>
      </c>
      <c r="F546">
        <v>5.0495049504950491E-2</v>
      </c>
      <c r="G546">
        <f>11180/(3.14*(7.77^2)/4)</f>
        <v>235.90117778938085</v>
      </c>
      <c r="H546">
        <v>11180</v>
      </c>
    </row>
    <row r="547" spans="1:8" x14ac:dyDescent="0.2">
      <c r="A547">
        <v>11.22</v>
      </c>
      <c r="B547">
        <v>5.1100000000000003</v>
      </c>
      <c r="C547">
        <v>67.59375</v>
      </c>
      <c r="F547">
        <v>5.0594059405940597E-2</v>
      </c>
      <c r="G547">
        <f>11220/(3.14*(7.77^2)/4)</f>
        <v>236.7451891589314</v>
      </c>
      <c r="H547">
        <v>11220</v>
      </c>
    </row>
    <row r="548" spans="1:8" x14ac:dyDescent="0.2">
      <c r="A548">
        <v>11.22</v>
      </c>
      <c r="B548">
        <v>5.12</v>
      </c>
      <c r="C548">
        <v>67.703125</v>
      </c>
      <c r="F548">
        <v>5.0693069306930696E-2</v>
      </c>
      <c r="G548">
        <f>11220/(3.14*(7.77^2)/4)</f>
        <v>236.7451891589314</v>
      </c>
      <c r="H548">
        <v>11220</v>
      </c>
    </row>
    <row r="549" spans="1:8" x14ac:dyDescent="0.2">
      <c r="A549">
        <v>11.22</v>
      </c>
      <c r="B549">
        <v>5.13</v>
      </c>
      <c r="C549">
        <v>67.8125</v>
      </c>
      <c r="F549">
        <v>5.0792079207920789E-2</v>
      </c>
      <c r="G549">
        <f>11220/(3.14*(7.77^2)/4)</f>
        <v>236.7451891589314</v>
      </c>
      <c r="H549">
        <v>11220</v>
      </c>
    </row>
    <row r="550" spans="1:8" x14ac:dyDescent="0.2">
      <c r="A550">
        <v>11.3</v>
      </c>
      <c r="B550">
        <v>5.13</v>
      </c>
      <c r="C550">
        <v>67.921875</v>
      </c>
      <c r="F550">
        <v>5.0792079207920789E-2</v>
      </c>
      <c r="G550">
        <f>11300/(3.14*(7.77^2)/4)</f>
        <v>238.43321189803251</v>
      </c>
      <c r="H550">
        <v>11300</v>
      </c>
    </row>
    <row r="551" spans="1:8" x14ac:dyDescent="0.2">
      <c r="A551">
        <v>11.3</v>
      </c>
      <c r="B551">
        <v>5.14</v>
      </c>
      <c r="C551">
        <v>68.03125</v>
      </c>
      <c r="F551">
        <v>5.0891089108910888E-2</v>
      </c>
      <c r="G551">
        <f>11300/(3.14*(7.77^2)/4)</f>
        <v>238.43321189803251</v>
      </c>
      <c r="H551">
        <v>11300</v>
      </c>
    </row>
    <row r="552" spans="1:8" x14ac:dyDescent="0.2">
      <c r="A552">
        <v>11.34</v>
      </c>
      <c r="B552">
        <v>5.15</v>
      </c>
      <c r="C552">
        <v>68.140625</v>
      </c>
      <c r="F552">
        <v>5.0990099009900994E-2</v>
      </c>
      <c r="G552">
        <f>11340/(3.14*(7.77^2)/4)</f>
        <v>239.27722326758308</v>
      </c>
      <c r="H552">
        <v>11340</v>
      </c>
    </row>
    <row r="553" spans="1:8" x14ac:dyDescent="0.2">
      <c r="A553">
        <v>11.34</v>
      </c>
      <c r="B553">
        <v>5.16</v>
      </c>
      <c r="C553">
        <v>68.25</v>
      </c>
      <c r="F553">
        <v>5.1089108910891093E-2</v>
      </c>
      <c r="G553">
        <f>11340/(3.14*(7.77^2)/4)</f>
        <v>239.27722326758308</v>
      </c>
      <c r="H553">
        <v>11340</v>
      </c>
    </row>
    <row r="554" spans="1:8" x14ac:dyDescent="0.2">
      <c r="A554">
        <v>11.34</v>
      </c>
      <c r="B554">
        <v>5.17</v>
      </c>
      <c r="C554">
        <v>68.359375</v>
      </c>
      <c r="F554">
        <v>5.1188118811881185E-2</v>
      </c>
      <c r="G554">
        <f>11340/(3.14*(7.77^2)/4)</f>
        <v>239.27722326758308</v>
      </c>
      <c r="H554">
        <v>11340</v>
      </c>
    </row>
    <row r="555" spans="1:8" x14ac:dyDescent="0.2">
      <c r="A555">
        <v>11.4</v>
      </c>
      <c r="B555">
        <v>5.17</v>
      </c>
      <c r="C555">
        <v>68.46875</v>
      </c>
      <c r="F555">
        <v>5.1188118811881185E-2</v>
      </c>
      <c r="G555">
        <f>11400/(3.14*(7.77^2)/4)</f>
        <v>240.54324032190891</v>
      </c>
      <c r="H555">
        <v>11400</v>
      </c>
    </row>
    <row r="556" spans="1:8" x14ac:dyDescent="0.2">
      <c r="A556">
        <v>11.4</v>
      </c>
      <c r="B556">
        <v>5.18</v>
      </c>
      <c r="C556">
        <v>68.578125</v>
      </c>
      <c r="F556">
        <v>5.1287128712871284E-2</v>
      </c>
      <c r="G556">
        <f>11400/(3.14*(7.77^2)/4)</f>
        <v>240.54324032190891</v>
      </c>
      <c r="H556">
        <v>11400</v>
      </c>
    </row>
    <row r="557" spans="1:8" x14ac:dyDescent="0.2">
      <c r="A557">
        <v>11.4</v>
      </c>
      <c r="B557">
        <v>5.19</v>
      </c>
      <c r="C557">
        <v>68.6875</v>
      </c>
      <c r="F557">
        <v>5.138613861386139E-2</v>
      </c>
      <c r="G557">
        <f>11400/(3.14*(7.77^2)/4)</f>
        <v>240.54324032190891</v>
      </c>
      <c r="H557">
        <v>11400</v>
      </c>
    </row>
    <row r="558" spans="1:8" x14ac:dyDescent="0.2">
      <c r="A558">
        <v>11.42</v>
      </c>
      <c r="B558">
        <v>5.2</v>
      </c>
      <c r="C558">
        <v>68.796875</v>
      </c>
      <c r="F558">
        <v>5.1485148514851489E-2</v>
      </c>
      <c r="G558">
        <f>11420/(3.14*(7.77^2)/4)</f>
        <v>240.9652460066842</v>
      </c>
      <c r="H558">
        <v>11420</v>
      </c>
    </row>
    <row r="559" spans="1:8" x14ac:dyDescent="0.2">
      <c r="A559">
        <v>11.42</v>
      </c>
      <c r="B559">
        <v>5.21</v>
      </c>
      <c r="C559">
        <v>68.90625</v>
      </c>
      <c r="F559">
        <v>5.1584158415841581E-2</v>
      </c>
      <c r="G559">
        <f>11420/(3.14*(7.77^2)/4)</f>
        <v>240.9652460066842</v>
      </c>
      <c r="H559">
        <v>11420</v>
      </c>
    </row>
    <row r="560" spans="1:8" x14ac:dyDescent="0.2">
      <c r="A560">
        <v>11.48</v>
      </c>
      <c r="B560">
        <v>5.21</v>
      </c>
      <c r="C560">
        <v>69.015625</v>
      </c>
      <c r="F560">
        <v>5.1584158415841581E-2</v>
      </c>
      <c r="G560">
        <f>11480/(3.14*(7.77^2)/4)</f>
        <v>242.23126306101003</v>
      </c>
      <c r="H560">
        <v>11480</v>
      </c>
    </row>
    <row r="561" spans="1:8" x14ac:dyDescent="0.2">
      <c r="A561">
        <v>11.48</v>
      </c>
      <c r="B561">
        <v>5.22</v>
      </c>
      <c r="C561">
        <v>69.125</v>
      </c>
      <c r="F561">
        <v>5.168316831683168E-2</v>
      </c>
      <c r="G561">
        <f>11480/(3.14*(7.77^2)/4)</f>
        <v>242.23126306101003</v>
      </c>
      <c r="H561">
        <v>11480</v>
      </c>
    </row>
    <row r="562" spans="1:8" x14ac:dyDescent="0.2">
      <c r="A562">
        <v>11.48</v>
      </c>
      <c r="B562">
        <v>5.23</v>
      </c>
      <c r="C562">
        <v>69.234375</v>
      </c>
      <c r="F562">
        <v>5.1782178217821787E-2</v>
      </c>
      <c r="G562">
        <f>11480/(3.14*(7.77^2)/4)</f>
        <v>242.23126306101003</v>
      </c>
      <c r="H562">
        <v>11480</v>
      </c>
    </row>
    <row r="563" spans="1:8" x14ac:dyDescent="0.2">
      <c r="A563">
        <v>11.54</v>
      </c>
      <c r="B563">
        <v>5.24</v>
      </c>
      <c r="C563">
        <v>69.34375</v>
      </c>
      <c r="F563">
        <v>5.1881188118811886E-2</v>
      </c>
      <c r="G563">
        <f>11540/(3.14*(7.77^2)/4)</f>
        <v>243.49728011533585</v>
      </c>
      <c r="H563">
        <v>11540</v>
      </c>
    </row>
    <row r="564" spans="1:8" x14ac:dyDescent="0.2">
      <c r="A564">
        <v>11.54</v>
      </c>
      <c r="B564">
        <v>5.25</v>
      </c>
      <c r="C564">
        <v>69.453125</v>
      </c>
      <c r="F564">
        <v>5.1980198019801978E-2</v>
      </c>
      <c r="G564">
        <f>11540/(3.14*(7.77^2)/4)</f>
        <v>243.49728011533585</v>
      </c>
      <c r="H564">
        <v>11540</v>
      </c>
    </row>
    <row r="565" spans="1:8" x14ac:dyDescent="0.2">
      <c r="A565">
        <v>11.58</v>
      </c>
      <c r="B565">
        <v>5.26</v>
      </c>
      <c r="C565">
        <v>69.5625</v>
      </c>
      <c r="F565">
        <v>5.2079207920792077E-2</v>
      </c>
      <c r="G565">
        <f>11580/(3.14*(7.77^2)/4)</f>
        <v>244.34129148488643</v>
      </c>
      <c r="H565">
        <v>11580</v>
      </c>
    </row>
    <row r="566" spans="1:8" x14ac:dyDescent="0.2">
      <c r="A566">
        <v>11.58</v>
      </c>
      <c r="B566">
        <v>5.27</v>
      </c>
      <c r="C566">
        <v>69.78125</v>
      </c>
      <c r="F566">
        <v>5.2178217821782176E-2</v>
      </c>
      <c r="G566">
        <f>11580/(3.14*(7.77^2)/4)</f>
        <v>244.34129148488643</v>
      </c>
      <c r="H566">
        <v>11580</v>
      </c>
    </row>
    <row r="567" spans="1:8" x14ac:dyDescent="0.2">
      <c r="A567">
        <v>11.64</v>
      </c>
      <c r="B567">
        <v>5.28</v>
      </c>
      <c r="C567">
        <v>69.890625</v>
      </c>
      <c r="F567">
        <v>5.2277227722772282E-2</v>
      </c>
      <c r="G567">
        <f>11640/(3.14*(7.77^2)/4)</f>
        <v>245.60730853921226</v>
      </c>
      <c r="H567">
        <v>11640</v>
      </c>
    </row>
    <row r="568" spans="1:8" x14ac:dyDescent="0.2">
      <c r="A568">
        <v>11.64</v>
      </c>
      <c r="B568">
        <v>5.29</v>
      </c>
      <c r="C568">
        <v>70</v>
      </c>
      <c r="F568">
        <v>5.2376237623762374E-2</v>
      </c>
      <c r="G568">
        <f>11640/(3.14*(7.77^2)/4)</f>
        <v>245.60730853921226</v>
      </c>
      <c r="H568">
        <v>11640</v>
      </c>
    </row>
    <row r="569" spans="1:8" x14ac:dyDescent="0.2">
      <c r="A569">
        <v>11.7</v>
      </c>
      <c r="B569">
        <v>5.3</v>
      </c>
      <c r="C569">
        <v>70.109375</v>
      </c>
      <c r="F569">
        <v>5.2475247524752473E-2</v>
      </c>
      <c r="G569">
        <f>11700/(3.14*(7.77^2)/4)</f>
        <v>246.87332559353811</v>
      </c>
      <c r="H569">
        <v>11700</v>
      </c>
    </row>
    <row r="570" spans="1:8" x14ac:dyDescent="0.2">
      <c r="A570">
        <v>11.7</v>
      </c>
      <c r="B570">
        <v>5.31</v>
      </c>
      <c r="C570">
        <v>70.21875</v>
      </c>
      <c r="F570">
        <v>5.2574257425742572E-2</v>
      </c>
      <c r="G570">
        <f>11700/(3.14*(7.77^2)/4)</f>
        <v>246.87332559353811</v>
      </c>
      <c r="H570">
        <v>11700</v>
      </c>
    </row>
    <row r="571" spans="1:8" x14ac:dyDescent="0.2">
      <c r="A571">
        <v>11.74</v>
      </c>
      <c r="B571">
        <v>5.32</v>
      </c>
      <c r="C571">
        <v>70.4375</v>
      </c>
      <c r="F571">
        <v>5.2673267326732678E-2</v>
      </c>
      <c r="G571">
        <f>11740/(3.14*(7.77^2)/4)</f>
        <v>247.71733696308866</v>
      </c>
      <c r="H571">
        <v>11740</v>
      </c>
    </row>
    <row r="572" spans="1:8" x14ac:dyDescent="0.2">
      <c r="A572">
        <v>11.74</v>
      </c>
      <c r="B572">
        <v>5.33</v>
      </c>
      <c r="C572">
        <v>70.546875</v>
      </c>
      <c r="F572">
        <v>5.2772277227722771E-2</v>
      </c>
      <c r="G572">
        <f>11740/(3.14*(7.77^2)/4)</f>
        <v>247.71733696308866</v>
      </c>
      <c r="H572">
        <v>11740</v>
      </c>
    </row>
    <row r="573" spans="1:8" x14ac:dyDescent="0.2">
      <c r="A573">
        <v>11.74</v>
      </c>
      <c r="B573">
        <v>5.34</v>
      </c>
      <c r="C573">
        <v>70.65625</v>
      </c>
      <c r="F573">
        <v>5.287128712871287E-2</v>
      </c>
      <c r="G573">
        <f>11740/(3.14*(7.77^2)/4)</f>
        <v>247.71733696308866</v>
      </c>
      <c r="H573">
        <v>11740</v>
      </c>
    </row>
    <row r="574" spans="1:8" x14ac:dyDescent="0.2">
      <c r="A574">
        <v>11.8</v>
      </c>
      <c r="B574">
        <v>5.35</v>
      </c>
      <c r="C574">
        <v>70.765625</v>
      </c>
      <c r="F574">
        <v>5.2970297029702969E-2</v>
      </c>
      <c r="G574">
        <f>11800/(3.14*(7.77^2)/4)</f>
        <v>248.98335401741448</v>
      </c>
      <c r="H574">
        <v>11800</v>
      </c>
    </row>
    <row r="575" spans="1:8" x14ac:dyDescent="0.2">
      <c r="A575">
        <v>11.88</v>
      </c>
      <c r="B575">
        <v>5.36</v>
      </c>
      <c r="C575">
        <v>70.984375</v>
      </c>
      <c r="F575">
        <v>5.3069306930693075E-2</v>
      </c>
      <c r="G575">
        <f>11880/(3.14*(7.77^2)/4)</f>
        <v>250.6713767565156</v>
      </c>
      <c r="H575">
        <v>11880</v>
      </c>
    </row>
    <row r="576" spans="1:8" x14ac:dyDescent="0.2">
      <c r="A576">
        <v>11.88</v>
      </c>
      <c r="B576">
        <v>5.37</v>
      </c>
      <c r="C576">
        <v>71.09375</v>
      </c>
      <c r="F576">
        <v>5.3168316831683167E-2</v>
      </c>
      <c r="G576">
        <f>11880/(3.14*(7.77^2)/4)</f>
        <v>250.6713767565156</v>
      </c>
      <c r="H576">
        <v>11880</v>
      </c>
    </row>
    <row r="577" spans="1:8" x14ac:dyDescent="0.2">
      <c r="A577">
        <v>11.88</v>
      </c>
      <c r="B577">
        <v>5.38</v>
      </c>
      <c r="C577">
        <v>71.203125</v>
      </c>
      <c r="F577">
        <v>5.3267326732673266E-2</v>
      </c>
      <c r="G577">
        <f>11880/(3.14*(7.77^2)/4)</f>
        <v>250.6713767565156</v>
      </c>
      <c r="H577">
        <v>11880</v>
      </c>
    </row>
    <row r="578" spans="1:8" x14ac:dyDescent="0.2">
      <c r="A578">
        <v>11.88</v>
      </c>
      <c r="B578">
        <v>5.39</v>
      </c>
      <c r="C578">
        <v>71.3125</v>
      </c>
      <c r="F578">
        <v>5.3366336633663365E-2</v>
      </c>
      <c r="G578">
        <f>11880/(3.14*(7.77^2)/4)</f>
        <v>250.6713767565156</v>
      </c>
      <c r="H578">
        <v>11880</v>
      </c>
    </row>
    <row r="579" spans="1:8" x14ac:dyDescent="0.2">
      <c r="A579">
        <v>11.88</v>
      </c>
      <c r="B579">
        <v>5.4</v>
      </c>
      <c r="C579">
        <v>71.421875</v>
      </c>
      <c r="F579">
        <v>5.3465346534653471E-2</v>
      </c>
      <c r="G579">
        <f>11880/(3.14*(7.77^2)/4)</f>
        <v>250.6713767565156</v>
      </c>
      <c r="H579">
        <v>11880</v>
      </c>
    </row>
    <row r="580" spans="1:8" x14ac:dyDescent="0.2">
      <c r="A580">
        <v>11.94</v>
      </c>
      <c r="B580">
        <v>5.4</v>
      </c>
      <c r="C580">
        <v>71.53125</v>
      </c>
      <c r="F580">
        <v>5.3465346534653471E-2</v>
      </c>
      <c r="G580">
        <f>11940/(3.14*(7.77^2)/4)</f>
        <v>251.93739381084146</v>
      </c>
      <c r="H580">
        <v>11940</v>
      </c>
    </row>
    <row r="581" spans="1:8" x14ac:dyDescent="0.2">
      <c r="A581">
        <v>11.94</v>
      </c>
      <c r="B581">
        <v>5.41</v>
      </c>
      <c r="C581">
        <v>71.640625</v>
      </c>
      <c r="F581">
        <v>5.3564356435643563E-2</v>
      </c>
      <c r="G581">
        <f>11940/(3.14*(7.77^2)/4)</f>
        <v>251.93739381084146</v>
      </c>
      <c r="H581">
        <v>11940</v>
      </c>
    </row>
    <row r="582" spans="1:8" x14ac:dyDescent="0.2">
      <c r="A582">
        <v>11.94</v>
      </c>
      <c r="B582">
        <v>5.42</v>
      </c>
      <c r="C582">
        <v>71.75</v>
      </c>
      <c r="F582">
        <v>5.3663366336633662E-2</v>
      </c>
      <c r="G582">
        <f>11940/(3.14*(7.77^2)/4)</f>
        <v>251.93739381084146</v>
      </c>
      <c r="H582">
        <v>11940</v>
      </c>
    </row>
    <row r="583" spans="1:8" x14ac:dyDescent="0.2">
      <c r="A583">
        <v>12.04</v>
      </c>
      <c r="B583">
        <v>5.43</v>
      </c>
      <c r="C583">
        <v>71.859375</v>
      </c>
      <c r="F583">
        <v>5.3762376237623762E-2</v>
      </c>
      <c r="G583">
        <f>12040/(3.14*(7.77^2)/4)</f>
        <v>254.04742223471783</v>
      </c>
      <c r="H583">
        <v>12040</v>
      </c>
    </row>
    <row r="584" spans="1:8" x14ac:dyDescent="0.2">
      <c r="A584">
        <v>12.04</v>
      </c>
      <c r="B584">
        <v>5.44</v>
      </c>
      <c r="C584">
        <v>71.96875</v>
      </c>
      <c r="F584">
        <v>5.3861386138613868E-2</v>
      </c>
      <c r="G584">
        <f>12040/(3.14*(7.77^2)/4)</f>
        <v>254.04742223471783</v>
      </c>
      <c r="H584">
        <v>12040</v>
      </c>
    </row>
    <row r="585" spans="1:8" x14ac:dyDescent="0.2">
      <c r="A585">
        <v>12.1</v>
      </c>
      <c r="B585">
        <v>5.45</v>
      </c>
      <c r="C585">
        <v>72.1875</v>
      </c>
      <c r="F585">
        <v>5.396039603960396E-2</v>
      </c>
      <c r="G585">
        <f>12100/(3.14*(7.77^2)/4)</f>
        <v>255.31343928904369</v>
      </c>
      <c r="H585">
        <v>12100</v>
      </c>
    </row>
    <row r="586" spans="1:8" x14ac:dyDescent="0.2">
      <c r="A586">
        <v>12.1</v>
      </c>
      <c r="B586">
        <v>5.46</v>
      </c>
      <c r="C586">
        <v>72.296875</v>
      </c>
      <c r="F586">
        <v>5.4059405940594059E-2</v>
      </c>
      <c r="G586">
        <f>12100/(3.14*(7.77^2)/4)</f>
        <v>255.31343928904369</v>
      </c>
      <c r="H586">
        <v>12100</v>
      </c>
    </row>
    <row r="587" spans="1:8" x14ac:dyDescent="0.2">
      <c r="A587">
        <v>12.14</v>
      </c>
      <c r="B587">
        <v>5.47</v>
      </c>
      <c r="C587">
        <v>72.40625</v>
      </c>
      <c r="F587">
        <v>5.4158415841584158E-2</v>
      </c>
      <c r="G587">
        <f>12140/(3.14*(7.77^2)/4)</f>
        <v>256.15745065859426</v>
      </c>
      <c r="H587">
        <v>12140</v>
      </c>
    </row>
    <row r="588" spans="1:8" x14ac:dyDescent="0.2">
      <c r="A588">
        <v>12.14</v>
      </c>
      <c r="B588">
        <v>5.48</v>
      </c>
      <c r="C588">
        <v>72.515625</v>
      </c>
      <c r="F588">
        <v>5.4257425742574264E-2</v>
      </c>
      <c r="G588">
        <f>12140/(3.14*(7.77^2)/4)</f>
        <v>256.15745065859426</v>
      </c>
      <c r="H588">
        <v>12140</v>
      </c>
    </row>
    <row r="589" spans="1:8" x14ac:dyDescent="0.2">
      <c r="A589">
        <v>12.22</v>
      </c>
      <c r="B589">
        <v>5.49</v>
      </c>
      <c r="C589">
        <v>72.734375</v>
      </c>
      <c r="F589">
        <v>5.4356435643564356E-2</v>
      </c>
      <c r="G589">
        <f>12220/(3.14*(7.77^2)/4)</f>
        <v>257.84547339769534</v>
      </c>
      <c r="H589">
        <v>12220</v>
      </c>
    </row>
    <row r="590" spans="1:8" x14ac:dyDescent="0.2">
      <c r="A590">
        <v>12.22</v>
      </c>
      <c r="B590">
        <v>5.5</v>
      </c>
      <c r="C590">
        <v>72.84375</v>
      </c>
      <c r="F590">
        <v>5.4455445544554455E-2</v>
      </c>
      <c r="G590">
        <f>12220/(3.14*(7.77^2)/4)</f>
        <v>257.84547339769534</v>
      </c>
      <c r="H590">
        <v>12220</v>
      </c>
    </row>
    <row r="591" spans="1:8" x14ac:dyDescent="0.2">
      <c r="A591">
        <v>12.28</v>
      </c>
      <c r="B591">
        <v>5.51</v>
      </c>
      <c r="C591">
        <v>72.953125</v>
      </c>
      <c r="F591">
        <v>5.4554455445544554E-2</v>
      </c>
      <c r="G591">
        <f>12280/(3.14*(7.77^2)/4)</f>
        <v>259.1114904520212</v>
      </c>
      <c r="H591">
        <v>12280</v>
      </c>
    </row>
    <row r="592" spans="1:8" x14ac:dyDescent="0.2">
      <c r="A592">
        <v>12.28</v>
      </c>
      <c r="B592">
        <v>5.52</v>
      </c>
      <c r="C592">
        <v>73.0625</v>
      </c>
      <c r="F592">
        <v>5.4653465346534646E-2</v>
      </c>
      <c r="G592">
        <f>12280/(3.14*(7.77^2)/4)</f>
        <v>259.1114904520212</v>
      </c>
      <c r="H592">
        <v>12280</v>
      </c>
    </row>
    <row r="593" spans="1:8" x14ac:dyDescent="0.2">
      <c r="A593">
        <v>12.28</v>
      </c>
      <c r="B593">
        <v>5.53</v>
      </c>
      <c r="C593">
        <v>73.171875</v>
      </c>
      <c r="F593">
        <v>5.4752475247524753E-2</v>
      </c>
      <c r="G593">
        <f>12280/(3.14*(7.77^2)/4)</f>
        <v>259.1114904520212</v>
      </c>
      <c r="H593">
        <v>12280</v>
      </c>
    </row>
    <row r="594" spans="1:8" x14ac:dyDescent="0.2">
      <c r="A594">
        <v>12.32</v>
      </c>
      <c r="B594">
        <v>5.53</v>
      </c>
      <c r="C594">
        <v>73.28125</v>
      </c>
      <c r="F594">
        <v>5.4752475247524753E-2</v>
      </c>
      <c r="G594">
        <f>12320/(3.14*(7.77^2)/4)</f>
        <v>259.95550182157172</v>
      </c>
      <c r="H594">
        <v>12320</v>
      </c>
    </row>
    <row r="595" spans="1:8" x14ac:dyDescent="0.2">
      <c r="A595">
        <v>12.32</v>
      </c>
      <c r="B595">
        <v>5.54</v>
      </c>
      <c r="C595">
        <v>73.390625</v>
      </c>
      <c r="F595">
        <v>5.4851485148514852E-2</v>
      </c>
      <c r="G595">
        <f>12320/(3.14*(7.77^2)/4)</f>
        <v>259.95550182157172</v>
      </c>
      <c r="H595">
        <v>12320</v>
      </c>
    </row>
    <row r="596" spans="1:8" x14ac:dyDescent="0.2">
      <c r="A596">
        <v>12.38</v>
      </c>
      <c r="B596">
        <v>5.55</v>
      </c>
      <c r="C596">
        <v>73.5</v>
      </c>
      <c r="F596">
        <v>5.4950495049504951E-2</v>
      </c>
      <c r="G596">
        <f>12380/(3.14*(7.77^2)/4)</f>
        <v>261.22151887589757</v>
      </c>
      <c r="H596">
        <v>12380</v>
      </c>
    </row>
    <row r="597" spans="1:8" x14ac:dyDescent="0.2">
      <c r="A597">
        <v>12.38</v>
      </c>
      <c r="B597">
        <v>5.56</v>
      </c>
      <c r="C597">
        <v>73.609375</v>
      </c>
      <c r="F597">
        <v>5.5049504950495043E-2</v>
      </c>
      <c r="G597">
        <f>12380/(3.14*(7.77^2)/4)</f>
        <v>261.22151887589757</v>
      </c>
      <c r="H597">
        <v>12380</v>
      </c>
    </row>
    <row r="598" spans="1:8" x14ac:dyDescent="0.2">
      <c r="A598">
        <v>12.38</v>
      </c>
      <c r="B598">
        <v>5.57</v>
      </c>
      <c r="C598">
        <v>73.71875</v>
      </c>
      <c r="F598">
        <v>5.5148514851485149E-2</v>
      </c>
      <c r="G598">
        <f>12380/(3.14*(7.77^2)/4)</f>
        <v>261.22151887589757</v>
      </c>
      <c r="H598">
        <v>12380</v>
      </c>
    </row>
    <row r="599" spans="1:8" x14ac:dyDescent="0.2">
      <c r="A599">
        <v>12.44</v>
      </c>
      <c r="B599">
        <v>5.57</v>
      </c>
      <c r="C599">
        <v>73.828125</v>
      </c>
      <c r="F599">
        <v>5.5148514851485149E-2</v>
      </c>
      <c r="G599">
        <f>12440/(3.14*(7.77^2)/4)</f>
        <v>262.48753593022343</v>
      </c>
      <c r="H599">
        <v>12440</v>
      </c>
    </row>
    <row r="600" spans="1:8" x14ac:dyDescent="0.2">
      <c r="A600">
        <v>12.44</v>
      </c>
      <c r="B600">
        <v>5.58</v>
      </c>
      <c r="C600">
        <v>73.9375</v>
      </c>
      <c r="F600">
        <v>5.5247524752475248E-2</v>
      </c>
      <c r="G600">
        <f>12440/(3.14*(7.77^2)/4)</f>
        <v>262.48753593022343</v>
      </c>
      <c r="H600">
        <v>12440</v>
      </c>
    </row>
    <row r="601" spans="1:8" x14ac:dyDescent="0.2">
      <c r="A601">
        <v>12.44</v>
      </c>
      <c r="B601">
        <v>5.59</v>
      </c>
      <c r="C601">
        <v>74.046875</v>
      </c>
      <c r="F601">
        <v>5.5346534653465347E-2</v>
      </c>
      <c r="G601">
        <f>12440/(3.14*(7.77^2)/4)</f>
        <v>262.48753593022343</v>
      </c>
      <c r="H601">
        <v>12440</v>
      </c>
    </row>
    <row r="602" spans="1:8" x14ac:dyDescent="0.2">
      <c r="A602">
        <v>12.48</v>
      </c>
      <c r="B602">
        <v>5.6</v>
      </c>
      <c r="C602">
        <v>74.15625</v>
      </c>
      <c r="F602">
        <v>5.5445544554455439E-2</v>
      </c>
      <c r="G602">
        <f>12480/(3.14*(7.77^2)/4)</f>
        <v>263.33154729977394</v>
      </c>
      <c r="H602">
        <v>12480</v>
      </c>
    </row>
    <row r="603" spans="1:8" x14ac:dyDescent="0.2">
      <c r="A603">
        <v>12.48</v>
      </c>
      <c r="B603">
        <v>5.61</v>
      </c>
      <c r="C603">
        <v>74.265625</v>
      </c>
      <c r="F603">
        <v>5.5544554455445545E-2</v>
      </c>
      <c r="G603">
        <f>12480/(3.14*(7.77^2)/4)</f>
        <v>263.33154729977394</v>
      </c>
      <c r="H603">
        <v>12480</v>
      </c>
    </row>
    <row r="604" spans="1:8" x14ac:dyDescent="0.2">
      <c r="A604">
        <v>12.56</v>
      </c>
      <c r="B604">
        <v>5.61</v>
      </c>
      <c r="C604">
        <v>74.375</v>
      </c>
      <c r="F604">
        <v>5.5544554455445545E-2</v>
      </c>
      <c r="G604">
        <f>12560/(3.14*(7.77^2)/4)</f>
        <v>265.01957003887509</v>
      </c>
      <c r="H604">
        <v>12560</v>
      </c>
    </row>
    <row r="605" spans="1:8" x14ac:dyDescent="0.2">
      <c r="A605">
        <v>12.56</v>
      </c>
      <c r="B605">
        <v>5.62</v>
      </c>
      <c r="C605">
        <v>74.484375</v>
      </c>
      <c r="F605">
        <v>5.5643564356435644E-2</v>
      </c>
      <c r="G605">
        <f>12560/(3.14*(7.77^2)/4)</f>
        <v>265.01957003887509</v>
      </c>
      <c r="H605">
        <v>12560</v>
      </c>
    </row>
    <row r="606" spans="1:8" x14ac:dyDescent="0.2">
      <c r="A606">
        <v>12.56</v>
      </c>
      <c r="B606">
        <v>5.63</v>
      </c>
      <c r="C606">
        <v>74.59375</v>
      </c>
      <c r="F606">
        <v>5.5742574257425744E-2</v>
      </c>
      <c r="G606">
        <f>12560/(3.14*(7.77^2)/4)</f>
        <v>265.01957003887509</v>
      </c>
      <c r="H606">
        <v>12560</v>
      </c>
    </row>
    <row r="607" spans="1:8" x14ac:dyDescent="0.2">
      <c r="A607">
        <v>12.6</v>
      </c>
      <c r="B607">
        <v>5.64</v>
      </c>
      <c r="C607">
        <v>74.703125</v>
      </c>
      <c r="F607">
        <v>5.5841584158415836E-2</v>
      </c>
      <c r="G607">
        <f>12600/(3.14*(7.77^2)/4)</f>
        <v>265.86358140842566</v>
      </c>
      <c r="H607">
        <v>12600</v>
      </c>
    </row>
    <row r="608" spans="1:8" x14ac:dyDescent="0.2">
      <c r="A608">
        <v>12.6</v>
      </c>
      <c r="B608">
        <v>5.65</v>
      </c>
      <c r="C608">
        <v>74.8125</v>
      </c>
      <c r="F608">
        <v>5.5940594059405942E-2</v>
      </c>
      <c r="G608">
        <f>12600/(3.14*(7.77^2)/4)</f>
        <v>265.86358140842566</v>
      </c>
      <c r="H608">
        <v>12600</v>
      </c>
    </row>
    <row r="609" spans="1:8" x14ac:dyDescent="0.2">
      <c r="A609">
        <v>12.66</v>
      </c>
      <c r="B609">
        <v>5.65</v>
      </c>
      <c r="C609">
        <v>74.921875</v>
      </c>
      <c r="F609">
        <v>5.5940594059405942E-2</v>
      </c>
      <c r="G609">
        <f>12660/(3.14*(7.77^2)/4)</f>
        <v>267.12959846275146</v>
      </c>
      <c r="H609">
        <v>12660</v>
      </c>
    </row>
    <row r="610" spans="1:8" x14ac:dyDescent="0.2">
      <c r="A610">
        <v>12.66</v>
      </c>
      <c r="B610">
        <v>5.66</v>
      </c>
      <c r="C610">
        <v>75.03125</v>
      </c>
      <c r="F610">
        <v>5.6039603960396041E-2</v>
      </c>
      <c r="G610">
        <f>12660/(3.14*(7.77^2)/4)</f>
        <v>267.12959846275146</v>
      </c>
      <c r="H610">
        <v>12660</v>
      </c>
    </row>
    <row r="611" spans="1:8" x14ac:dyDescent="0.2">
      <c r="A611">
        <v>12.66</v>
      </c>
      <c r="B611">
        <v>5.67</v>
      </c>
      <c r="C611">
        <v>75.140625</v>
      </c>
      <c r="F611">
        <v>5.613861386138614E-2</v>
      </c>
      <c r="G611">
        <f>12660/(3.14*(7.77^2)/4)</f>
        <v>267.12959846275146</v>
      </c>
      <c r="H611">
        <v>12660</v>
      </c>
    </row>
    <row r="612" spans="1:8" x14ac:dyDescent="0.2">
      <c r="A612">
        <v>12.76</v>
      </c>
      <c r="B612">
        <v>5.68</v>
      </c>
      <c r="C612">
        <v>75.25</v>
      </c>
      <c r="F612">
        <v>5.6237623762376232E-2</v>
      </c>
      <c r="G612">
        <f>12760/(3.14*(7.77^2)/4)</f>
        <v>269.23962688662789</v>
      </c>
      <c r="H612">
        <v>12760</v>
      </c>
    </row>
    <row r="613" spans="1:8" x14ac:dyDescent="0.2">
      <c r="A613">
        <v>12.76</v>
      </c>
      <c r="B613">
        <v>5.69</v>
      </c>
      <c r="C613">
        <v>75.359375</v>
      </c>
      <c r="F613">
        <v>5.6336633663366338E-2</v>
      </c>
      <c r="G613">
        <f>12760/(3.14*(7.77^2)/4)</f>
        <v>269.23962688662789</v>
      </c>
      <c r="H613">
        <v>12760</v>
      </c>
    </row>
    <row r="614" spans="1:8" x14ac:dyDescent="0.2">
      <c r="A614">
        <v>12.8</v>
      </c>
      <c r="B614">
        <v>5.7</v>
      </c>
      <c r="C614">
        <v>75.46875</v>
      </c>
      <c r="F614">
        <v>5.6435643564356437E-2</v>
      </c>
      <c r="G614">
        <f>12800/(3.14*(7.77^2)/4)</f>
        <v>270.08363825617846</v>
      </c>
      <c r="H614">
        <v>12800</v>
      </c>
    </row>
    <row r="615" spans="1:8" x14ac:dyDescent="0.2">
      <c r="A615">
        <v>12.8</v>
      </c>
      <c r="B615">
        <v>5.71</v>
      </c>
      <c r="C615">
        <v>75.6875</v>
      </c>
      <c r="F615">
        <v>5.6534653465346536E-2</v>
      </c>
      <c r="G615">
        <f>12800/(3.14*(7.77^2)/4)</f>
        <v>270.08363825617846</v>
      </c>
      <c r="H615">
        <v>12800</v>
      </c>
    </row>
    <row r="616" spans="1:8" x14ac:dyDescent="0.2">
      <c r="A616">
        <v>12.88</v>
      </c>
      <c r="B616">
        <v>5.72</v>
      </c>
      <c r="C616">
        <v>75.796875</v>
      </c>
      <c r="F616">
        <v>5.6633663366336628E-2</v>
      </c>
      <c r="G616">
        <f>12880/(3.14*(7.77^2)/4)</f>
        <v>271.77166099527955</v>
      </c>
      <c r="H616">
        <v>12880</v>
      </c>
    </row>
    <row r="617" spans="1:8" x14ac:dyDescent="0.2">
      <c r="A617">
        <v>12.88</v>
      </c>
      <c r="B617">
        <v>5.73</v>
      </c>
      <c r="C617">
        <v>75.90625</v>
      </c>
      <c r="F617">
        <v>5.6732673267326734E-2</v>
      </c>
      <c r="G617">
        <f>12880/(3.14*(7.77^2)/4)</f>
        <v>271.77166099527955</v>
      </c>
      <c r="H617">
        <v>12880</v>
      </c>
    </row>
    <row r="618" spans="1:8" x14ac:dyDescent="0.2">
      <c r="A618">
        <v>12.88</v>
      </c>
      <c r="B618">
        <v>5.74</v>
      </c>
      <c r="C618">
        <v>76.015625</v>
      </c>
      <c r="F618">
        <v>5.6831683168316834E-2</v>
      </c>
      <c r="G618">
        <f>12880/(3.14*(7.77^2)/4)</f>
        <v>271.77166099527955</v>
      </c>
      <c r="H618">
        <v>12880</v>
      </c>
    </row>
    <row r="619" spans="1:8" x14ac:dyDescent="0.2">
      <c r="A619">
        <v>12.94</v>
      </c>
      <c r="B619">
        <v>5.74</v>
      </c>
      <c r="C619">
        <v>76.125</v>
      </c>
      <c r="F619">
        <v>5.6831683168316834E-2</v>
      </c>
      <c r="G619">
        <f>12940/(3.14*(7.77^2)/4)</f>
        <v>273.0376780496054</v>
      </c>
      <c r="H619">
        <v>12940</v>
      </c>
    </row>
    <row r="620" spans="1:8" x14ac:dyDescent="0.2">
      <c r="A620">
        <v>12.94</v>
      </c>
      <c r="B620">
        <v>5.75</v>
      </c>
      <c r="C620">
        <v>76.234375</v>
      </c>
      <c r="F620">
        <v>5.6930693069306933E-2</v>
      </c>
      <c r="G620">
        <f>12940/(3.14*(7.77^2)/4)</f>
        <v>273.0376780496054</v>
      </c>
      <c r="H620">
        <v>12940</v>
      </c>
    </row>
    <row r="621" spans="1:8" x14ac:dyDescent="0.2">
      <c r="A621">
        <v>13.02</v>
      </c>
      <c r="B621">
        <v>5.76</v>
      </c>
      <c r="C621">
        <v>76.34375</v>
      </c>
      <c r="F621">
        <v>5.7029702970297025E-2</v>
      </c>
      <c r="G621">
        <f>13020/(3.14*(7.77^2)/4)</f>
        <v>274.72570078870649</v>
      </c>
      <c r="H621">
        <v>13020</v>
      </c>
    </row>
    <row r="622" spans="1:8" x14ac:dyDescent="0.2">
      <c r="A622">
        <v>13.02</v>
      </c>
      <c r="B622">
        <v>5.77</v>
      </c>
      <c r="C622">
        <v>76.453125</v>
      </c>
      <c r="F622">
        <v>5.7128712871287124E-2</v>
      </c>
      <c r="G622">
        <f>13020/(3.14*(7.77^2)/4)</f>
        <v>274.72570078870649</v>
      </c>
      <c r="H622">
        <v>13020</v>
      </c>
    </row>
    <row r="623" spans="1:8" x14ac:dyDescent="0.2">
      <c r="A623">
        <v>13.02</v>
      </c>
      <c r="B623">
        <v>5.78</v>
      </c>
      <c r="C623">
        <v>76.5625</v>
      </c>
      <c r="F623">
        <v>5.722772277227723E-2</v>
      </c>
      <c r="G623">
        <f>13020/(3.14*(7.77^2)/4)</f>
        <v>274.72570078870649</v>
      </c>
      <c r="H623">
        <v>13020</v>
      </c>
    </row>
    <row r="624" spans="1:8" x14ac:dyDescent="0.2">
      <c r="A624">
        <v>13.08</v>
      </c>
      <c r="B624">
        <v>5.79</v>
      </c>
      <c r="C624">
        <v>76.671875</v>
      </c>
      <c r="F624">
        <v>5.7326732673267329E-2</v>
      </c>
      <c r="G624">
        <f>13080/(3.14*(7.77^2)/4)</f>
        <v>275.99171784303235</v>
      </c>
      <c r="H624">
        <v>13080</v>
      </c>
    </row>
    <row r="625" spans="1:8" x14ac:dyDescent="0.2">
      <c r="A625">
        <v>13.14</v>
      </c>
      <c r="B625">
        <v>5.8</v>
      </c>
      <c r="C625">
        <v>76.890625</v>
      </c>
      <c r="F625">
        <v>5.7425742574257421E-2</v>
      </c>
      <c r="G625">
        <f>13140/(3.14*(7.77^2)/4)</f>
        <v>277.25773489735815</v>
      </c>
      <c r="H625">
        <v>13140</v>
      </c>
    </row>
    <row r="626" spans="1:8" x14ac:dyDescent="0.2">
      <c r="A626">
        <v>13.14</v>
      </c>
      <c r="B626">
        <v>5.81</v>
      </c>
      <c r="C626">
        <v>77</v>
      </c>
      <c r="F626">
        <v>5.752475247524752E-2</v>
      </c>
      <c r="G626">
        <f>13140/(3.14*(7.77^2)/4)</f>
        <v>277.25773489735815</v>
      </c>
      <c r="H626">
        <v>13140</v>
      </c>
    </row>
    <row r="627" spans="1:8" x14ac:dyDescent="0.2">
      <c r="A627">
        <v>13.14</v>
      </c>
      <c r="B627">
        <v>5.82</v>
      </c>
      <c r="C627">
        <v>77.109375</v>
      </c>
      <c r="F627">
        <v>5.7623762376237626E-2</v>
      </c>
      <c r="G627">
        <f>13140/(3.14*(7.77^2)/4)</f>
        <v>277.25773489735815</v>
      </c>
      <c r="H627">
        <v>13140</v>
      </c>
    </row>
    <row r="628" spans="1:8" x14ac:dyDescent="0.2">
      <c r="A628">
        <v>13.22</v>
      </c>
      <c r="B628">
        <v>5.83</v>
      </c>
      <c r="C628">
        <v>77.21875</v>
      </c>
      <c r="F628">
        <v>5.7722772277227725E-2</v>
      </c>
      <c r="G628">
        <f>13220/(3.14*(7.77^2)/4)</f>
        <v>278.94575763645929</v>
      </c>
      <c r="H628">
        <v>13220</v>
      </c>
    </row>
    <row r="629" spans="1:8" x14ac:dyDescent="0.2">
      <c r="A629">
        <v>13.22</v>
      </c>
      <c r="B629">
        <v>5.84</v>
      </c>
      <c r="C629">
        <v>77.328125</v>
      </c>
      <c r="F629">
        <v>5.7821782178217818E-2</v>
      </c>
      <c r="G629">
        <f>13220/(3.14*(7.77^2)/4)</f>
        <v>278.94575763645929</v>
      </c>
      <c r="H629">
        <v>13220</v>
      </c>
    </row>
    <row r="630" spans="1:8" x14ac:dyDescent="0.2">
      <c r="A630">
        <v>13.28</v>
      </c>
      <c r="B630">
        <v>5.85</v>
      </c>
      <c r="C630">
        <v>77.546875</v>
      </c>
      <c r="F630">
        <v>5.7920792079207917E-2</v>
      </c>
      <c r="G630">
        <f>13280/(3.14*(7.77^2)/4)</f>
        <v>280.21177469078515</v>
      </c>
      <c r="H630">
        <v>13280</v>
      </c>
    </row>
    <row r="631" spans="1:8" x14ac:dyDescent="0.2">
      <c r="A631">
        <v>13.28</v>
      </c>
      <c r="B631">
        <v>5.86</v>
      </c>
      <c r="C631">
        <v>77.65625</v>
      </c>
      <c r="F631">
        <v>5.8019801980198023E-2</v>
      </c>
      <c r="G631">
        <f>13280/(3.14*(7.77^2)/4)</f>
        <v>280.21177469078515</v>
      </c>
      <c r="H631">
        <v>13280</v>
      </c>
    </row>
    <row r="632" spans="1:8" x14ac:dyDescent="0.2">
      <c r="A632">
        <v>13.32</v>
      </c>
      <c r="B632">
        <v>5.87</v>
      </c>
      <c r="C632">
        <v>77.765625</v>
      </c>
      <c r="F632">
        <v>5.8118811881188122E-2</v>
      </c>
      <c r="G632">
        <f>13320/(3.14*(7.77^2)/4)</f>
        <v>281.05578606033566</v>
      </c>
      <c r="H632">
        <v>13320</v>
      </c>
    </row>
    <row r="633" spans="1:8" x14ac:dyDescent="0.2">
      <c r="A633">
        <v>13.32</v>
      </c>
      <c r="B633">
        <v>5.88</v>
      </c>
      <c r="C633">
        <v>77.875</v>
      </c>
      <c r="F633">
        <v>5.8217821782178214E-2</v>
      </c>
      <c r="G633">
        <f>13320/(3.14*(7.77^2)/4)</f>
        <v>281.05578606033566</v>
      </c>
      <c r="H633">
        <v>13320</v>
      </c>
    </row>
    <row r="634" spans="1:8" x14ac:dyDescent="0.2">
      <c r="A634">
        <v>13.38</v>
      </c>
      <c r="B634">
        <v>5.89</v>
      </c>
      <c r="C634">
        <v>78.09375</v>
      </c>
      <c r="F634">
        <v>5.8316831683168313E-2</v>
      </c>
      <c r="G634">
        <f>13380/(3.14*(7.77^2)/4)</f>
        <v>282.32180311466152</v>
      </c>
      <c r="H634">
        <v>13380</v>
      </c>
    </row>
    <row r="635" spans="1:8" x14ac:dyDescent="0.2">
      <c r="A635">
        <v>13.38</v>
      </c>
      <c r="B635">
        <v>5.9</v>
      </c>
      <c r="C635">
        <v>78.203125</v>
      </c>
      <c r="F635">
        <v>5.8415841584158419E-2</v>
      </c>
      <c r="G635">
        <f>13380/(3.14*(7.77^2)/4)</f>
        <v>282.32180311466152</v>
      </c>
      <c r="H635">
        <v>13380</v>
      </c>
    </row>
    <row r="636" spans="1:8" x14ac:dyDescent="0.2">
      <c r="A636">
        <v>13.46</v>
      </c>
      <c r="B636">
        <v>5.91</v>
      </c>
      <c r="C636">
        <v>78.3125</v>
      </c>
      <c r="F636">
        <v>5.8514851485148518E-2</v>
      </c>
      <c r="G636">
        <f>13460/(3.14*(7.77^2)/4)</f>
        <v>284.00982585376261</v>
      </c>
      <c r="H636">
        <v>13460</v>
      </c>
    </row>
    <row r="637" spans="1:8" x14ac:dyDescent="0.2">
      <c r="A637">
        <v>13.46</v>
      </c>
      <c r="B637">
        <v>5.92</v>
      </c>
      <c r="C637">
        <v>78.421875</v>
      </c>
      <c r="F637">
        <v>5.861386138613861E-2</v>
      </c>
      <c r="G637">
        <f>13460/(3.14*(7.77^2)/4)</f>
        <v>284.00982585376261</v>
      </c>
      <c r="H637">
        <v>13460</v>
      </c>
    </row>
    <row r="638" spans="1:8" x14ac:dyDescent="0.2">
      <c r="A638">
        <v>13.46</v>
      </c>
      <c r="B638">
        <v>5.93</v>
      </c>
      <c r="C638">
        <v>78.53125</v>
      </c>
      <c r="F638">
        <v>5.871287128712871E-2</v>
      </c>
      <c r="G638">
        <f>13460/(3.14*(7.77^2)/4)</f>
        <v>284.00982585376261</v>
      </c>
      <c r="H638">
        <v>13460</v>
      </c>
    </row>
    <row r="639" spans="1:8" x14ac:dyDescent="0.2">
      <c r="A639">
        <v>13.54</v>
      </c>
      <c r="B639">
        <v>5.93</v>
      </c>
      <c r="C639">
        <v>78.640625</v>
      </c>
      <c r="F639">
        <v>5.871287128712871E-2</v>
      </c>
      <c r="G639">
        <f>13540/(3.14*(7.77^2)/4)</f>
        <v>285.69784859286375</v>
      </c>
      <c r="H639">
        <v>13540</v>
      </c>
    </row>
    <row r="640" spans="1:8" x14ac:dyDescent="0.2">
      <c r="A640">
        <v>13.54</v>
      </c>
      <c r="B640">
        <v>5.94</v>
      </c>
      <c r="C640">
        <v>78.75</v>
      </c>
      <c r="F640">
        <v>5.8811881188118816E-2</v>
      </c>
      <c r="G640">
        <f>13540/(3.14*(7.77^2)/4)</f>
        <v>285.69784859286375</v>
      </c>
      <c r="H640">
        <v>13540</v>
      </c>
    </row>
    <row r="641" spans="1:8" x14ac:dyDescent="0.2">
      <c r="A641">
        <v>13.62</v>
      </c>
      <c r="B641">
        <v>5.95</v>
      </c>
      <c r="C641">
        <v>78.859375</v>
      </c>
      <c r="F641">
        <v>5.8910891089108915E-2</v>
      </c>
      <c r="G641">
        <f>13620/(3.14*(7.77^2)/4)</f>
        <v>287.38587133196484</v>
      </c>
      <c r="H641">
        <v>13620</v>
      </c>
    </row>
    <row r="642" spans="1:8" x14ac:dyDescent="0.2">
      <c r="A642">
        <v>13.62</v>
      </c>
      <c r="B642">
        <v>5.96</v>
      </c>
      <c r="C642">
        <v>78.96875</v>
      </c>
      <c r="F642">
        <v>5.9009900990099007E-2</v>
      </c>
      <c r="G642">
        <f>13620/(3.14*(7.77^2)/4)</f>
        <v>287.38587133196484</v>
      </c>
      <c r="H642">
        <v>13620</v>
      </c>
    </row>
    <row r="643" spans="1:8" x14ac:dyDescent="0.2">
      <c r="A643">
        <v>13.62</v>
      </c>
      <c r="B643">
        <v>5.97</v>
      </c>
      <c r="C643">
        <v>79.078125</v>
      </c>
      <c r="F643">
        <v>5.9108910891089106E-2</v>
      </c>
      <c r="G643">
        <f>13620/(3.14*(7.77^2)/4)</f>
        <v>287.38587133196484</v>
      </c>
      <c r="H643">
        <v>13620</v>
      </c>
    </row>
    <row r="644" spans="1:8" x14ac:dyDescent="0.2">
      <c r="A644">
        <v>13.66</v>
      </c>
      <c r="B644">
        <v>5.97</v>
      </c>
      <c r="C644">
        <v>79.1875</v>
      </c>
      <c r="F644">
        <v>5.9108910891089106E-2</v>
      </c>
      <c r="G644">
        <f>13660/(3.14*(7.77^2)/4)</f>
        <v>288.22988270151541</v>
      </c>
      <c r="H644">
        <v>13660</v>
      </c>
    </row>
    <row r="645" spans="1:8" x14ac:dyDescent="0.2">
      <c r="A645">
        <v>13.66</v>
      </c>
      <c r="B645">
        <v>5.98</v>
      </c>
      <c r="C645">
        <v>79.296875</v>
      </c>
      <c r="F645">
        <v>5.9207920792079212E-2</v>
      </c>
      <c r="G645">
        <f>13660/(3.14*(7.77^2)/4)</f>
        <v>288.22988270151541</v>
      </c>
      <c r="H645">
        <v>13660</v>
      </c>
    </row>
    <row r="646" spans="1:8" x14ac:dyDescent="0.2">
      <c r="A646">
        <v>13.66</v>
      </c>
      <c r="B646">
        <v>5.99</v>
      </c>
      <c r="C646">
        <v>79.40625</v>
      </c>
      <c r="F646">
        <v>5.9306930693069311E-2</v>
      </c>
      <c r="G646">
        <f>13660/(3.14*(7.77^2)/4)</f>
        <v>288.22988270151541</v>
      </c>
      <c r="H646">
        <v>13660</v>
      </c>
    </row>
    <row r="647" spans="1:8" x14ac:dyDescent="0.2">
      <c r="A647">
        <v>13.74</v>
      </c>
      <c r="B647">
        <v>6</v>
      </c>
      <c r="C647">
        <v>79.515625</v>
      </c>
      <c r="F647">
        <v>5.9405940594059403E-2</v>
      </c>
      <c r="G647">
        <f>13740/(3.14*(7.77^2)/4)</f>
        <v>289.91790544061655</v>
      </c>
      <c r="H647">
        <v>13740</v>
      </c>
    </row>
    <row r="648" spans="1:8" x14ac:dyDescent="0.2">
      <c r="A648">
        <v>13.74</v>
      </c>
      <c r="B648">
        <v>6.01</v>
      </c>
      <c r="C648">
        <v>79.625</v>
      </c>
      <c r="F648">
        <v>5.9504950495049502E-2</v>
      </c>
      <c r="G648">
        <f>13740/(3.14*(7.77^2)/4)</f>
        <v>289.91790544061655</v>
      </c>
      <c r="H648">
        <v>13740</v>
      </c>
    </row>
    <row r="649" spans="1:8" x14ac:dyDescent="0.2">
      <c r="A649">
        <v>13.8</v>
      </c>
      <c r="B649">
        <v>6.02</v>
      </c>
      <c r="C649">
        <v>79.734375</v>
      </c>
      <c r="F649">
        <v>5.9603960396039601E-2</v>
      </c>
      <c r="G649">
        <f>13800/(3.14*(7.77^2)/4)</f>
        <v>291.18392249494235</v>
      </c>
      <c r="H649">
        <v>13800</v>
      </c>
    </row>
    <row r="650" spans="1:8" x14ac:dyDescent="0.2">
      <c r="A650">
        <v>13.8</v>
      </c>
      <c r="B650">
        <v>6.03</v>
      </c>
      <c r="C650">
        <v>79.953125</v>
      </c>
      <c r="F650">
        <v>5.9702970297029707E-2</v>
      </c>
      <c r="G650">
        <f>13800/(3.14*(7.77^2)/4)</f>
        <v>291.18392249494235</v>
      </c>
      <c r="H650">
        <v>13800</v>
      </c>
    </row>
    <row r="651" spans="1:8" x14ac:dyDescent="0.2">
      <c r="A651">
        <v>13.88</v>
      </c>
      <c r="B651">
        <v>6.04</v>
      </c>
      <c r="C651">
        <v>80.0625</v>
      </c>
      <c r="F651">
        <v>5.98019801980198E-2</v>
      </c>
      <c r="G651">
        <f>13880/(3.14*(7.77^2)/4)</f>
        <v>292.87194523404349</v>
      </c>
      <c r="H651">
        <v>13880</v>
      </c>
    </row>
    <row r="652" spans="1:8" x14ac:dyDescent="0.2">
      <c r="A652">
        <v>13.88</v>
      </c>
      <c r="B652">
        <v>6.05</v>
      </c>
      <c r="C652">
        <v>80.171875</v>
      </c>
      <c r="F652">
        <v>5.9900990099009899E-2</v>
      </c>
      <c r="G652">
        <f>13880/(3.14*(7.77^2)/4)</f>
        <v>292.87194523404349</v>
      </c>
      <c r="H652">
        <v>13880</v>
      </c>
    </row>
    <row r="653" spans="1:8" x14ac:dyDescent="0.2">
      <c r="A653">
        <v>13.94</v>
      </c>
      <c r="B653">
        <v>6.06</v>
      </c>
      <c r="C653">
        <v>80.28125</v>
      </c>
      <c r="F653">
        <v>0.06</v>
      </c>
      <c r="G653">
        <f>13940/(3.14*(7.77^2)/4)</f>
        <v>294.13796228836935</v>
      </c>
      <c r="H653">
        <v>13940</v>
      </c>
    </row>
    <row r="654" spans="1:8" x14ac:dyDescent="0.2">
      <c r="A654">
        <v>13.94</v>
      </c>
      <c r="B654">
        <v>6.07</v>
      </c>
      <c r="C654">
        <v>80.390625</v>
      </c>
      <c r="F654">
        <v>6.0099009900990104E-2</v>
      </c>
      <c r="G654">
        <f>13940/(3.14*(7.77^2)/4)</f>
        <v>294.13796228836935</v>
      </c>
      <c r="H654">
        <v>13940</v>
      </c>
    </row>
    <row r="655" spans="1:8" x14ac:dyDescent="0.2">
      <c r="A655">
        <v>14.02</v>
      </c>
      <c r="B655">
        <v>6.08</v>
      </c>
      <c r="C655">
        <v>80.609375</v>
      </c>
      <c r="F655">
        <v>6.0198019801980196E-2</v>
      </c>
      <c r="G655">
        <f>14020/(3.14*(7.77^2)/4)</f>
        <v>295.82598502747044</v>
      </c>
      <c r="H655">
        <v>14020</v>
      </c>
    </row>
    <row r="656" spans="1:8" x14ac:dyDescent="0.2">
      <c r="A656">
        <v>14.02</v>
      </c>
      <c r="B656">
        <v>6.09</v>
      </c>
      <c r="C656">
        <v>80.71875</v>
      </c>
      <c r="F656">
        <v>6.0297029702970295E-2</v>
      </c>
      <c r="G656">
        <f>14020/(3.14*(7.77^2)/4)</f>
        <v>295.82598502747044</v>
      </c>
      <c r="H656">
        <v>14020</v>
      </c>
    </row>
    <row r="657" spans="1:8" x14ac:dyDescent="0.2">
      <c r="A657">
        <v>14.1</v>
      </c>
      <c r="B657">
        <v>6.1</v>
      </c>
      <c r="C657">
        <v>80.828125</v>
      </c>
      <c r="F657">
        <v>6.0396039603960394E-2</v>
      </c>
      <c r="G657">
        <f>14100/(3.14*(7.77^2)/4)</f>
        <v>297.51400776657158</v>
      </c>
      <c r="H657">
        <v>14100</v>
      </c>
    </row>
    <row r="658" spans="1:8" x14ac:dyDescent="0.2">
      <c r="A658">
        <v>14.1</v>
      </c>
      <c r="B658">
        <v>6.11</v>
      </c>
      <c r="C658">
        <v>80.9375</v>
      </c>
      <c r="F658">
        <v>6.04950495049505E-2</v>
      </c>
      <c r="G658">
        <f>14100/(3.14*(7.77^2)/4)</f>
        <v>297.51400776657158</v>
      </c>
      <c r="H658">
        <v>14100</v>
      </c>
    </row>
    <row r="659" spans="1:8" x14ac:dyDescent="0.2">
      <c r="A659">
        <v>14.14</v>
      </c>
      <c r="B659">
        <v>6.12</v>
      </c>
      <c r="C659">
        <v>81.15625</v>
      </c>
      <c r="F659">
        <v>6.0594059405940592E-2</v>
      </c>
      <c r="G659">
        <f>14140/(3.14*(7.77^2)/4)</f>
        <v>298.3580191361221</v>
      </c>
      <c r="H659">
        <v>14140</v>
      </c>
    </row>
    <row r="660" spans="1:8" x14ac:dyDescent="0.2">
      <c r="A660">
        <v>14.14</v>
      </c>
      <c r="B660">
        <v>6.13</v>
      </c>
      <c r="C660">
        <v>81.265625</v>
      </c>
      <c r="F660">
        <v>6.0693069306930691E-2</v>
      </c>
      <c r="G660">
        <f>14140/(3.14*(7.77^2)/4)</f>
        <v>298.3580191361221</v>
      </c>
      <c r="H660">
        <v>14140</v>
      </c>
    </row>
    <row r="661" spans="1:8" x14ac:dyDescent="0.2">
      <c r="A661">
        <v>14.14</v>
      </c>
      <c r="B661">
        <v>6.14</v>
      </c>
      <c r="C661">
        <v>81.375</v>
      </c>
      <c r="F661">
        <v>6.0792079207920791E-2</v>
      </c>
      <c r="G661">
        <f>14140/(3.14*(7.77^2)/4)</f>
        <v>298.3580191361221</v>
      </c>
      <c r="H661">
        <v>14140</v>
      </c>
    </row>
    <row r="662" spans="1:8" x14ac:dyDescent="0.2">
      <c r="A662">
        <v>14.24</v>
      </c>
      <c r="B662">
        <v>6.15</v>
      </c>
      <c r="C662">
        <v>81.484375</v>
      </c>
      <c r="F662">
        <v>6.0891089108910897E-2</v>
      </c>
      <c r="G662">
        <f>14240/(3.14*(7.77^2)/4)</f>
        <v>300.46804755999852</v>
      </c>
      <c r="H662">
        <v>14240</v>
      </c>
    </row>
    <row r="663" spans="1:8" x14ac:dyDescent="0.2">
      <c r="A663">
        <v>14.24</v>
      </c>
      <c r="B663">
        <v>6.16</v>
      </c>
      <c r="C663">
        <v>81.59375</v>
      </c>
      <c r="F663">
        <v>6.0990099009900989E-2</v>
      </c>
      <c r="G663">
        <f>14240/(3.14*(7.77^2)/4)</f>
        <v>300.46804755999852</v>
      </c>
      <c r="H663">
        <v>14240</v>
      </c>
    </row>
    <row r="664" spans="1:8" x14ac:dyDescent="0.2">
      <c r="A664">
        <v>14.3</v>
      </c>
      <c r="B664">
        <v>6.16</v>
      </c>
      <c r="C664">
        <v>81.703125</v>
      </c>
      <c r="F664">
        <v>6.0990099009900989E-2</v>
      </c>
      <c r="G664">
        <f>14300/(3.14*(7.77^2)/4)</f>
        <v>301.73406461432432</v>
      </c>
      <c r="H664">
        <v>14300</v>
      </c>
    </row>
    <row r="665" spans="1:8" x14ac:dyDescent="0.2">
      <c r="A665">
        <v>14.3</v>
      </c>
      <c r="B665">
        <v>6.17</v>
      </c>
      <c r="C665">
        <v>81.8125</v>
      </c>
      <c r="F665">
        <v>6.1089108910891088E-2</v>
      </c>
      <c r="G665">
        <f>14300/(3.14*(7.77^2)/4)</f>
        <v>301.73406461432432</v>
      </c>
      <c r="H665">
        <v>14300</v>
      </c>
    </row>
    <row r="666" spans="1:8" x14ac:dyDescent="0.2">
      <c r="A666">
        <v>14.3</v>
      </c>
      <c r="B666">
        <v>6.18</v>
      </c>
      <c r="C666">
        <v>81.921875</v>
      </c>
      <c r="F666">
        <v>6.1188118811881187E-2</v>
      </c>
      <c r="G666">
        <f>14300/(3.14*(7.77^2)/4)</f>
        <v>301.73406461432432</v>
      </c>
      <c r="H666">
        <v>14300</v>
      </c>
    </row>
    <row r="667" spans="1:8" x14ac:dyDescent="0.2">
      <c r="A667">
        <v>14.36</v>
      </c>
      <c r="B667">
        <v>6.19</v>
      </c>
      <c r="C667">
        <v>82.03125</v>
      </c>
      <c r="F667">
        <v>6.1287128712871293E-2</v>
      </c>
      <c r="G667">
        <f>14360/(3.14*(7.77^2)/4)</f>
        <v>303.00008166865018</v>
      </c>
      <c r="H667">
        <v>14360</v>
      </c>
    </row>
    <row r="668" spans="1:8" x14ac:dyDescent="0.2">
      <c r="A668">
        <v>14.36</v>
      </c>
      <c r="B668">
        <v>6.2</v>
      </c>
      <c r="C668">
        <v>82.140625</v>
      </c>
      <c r="F668">
        <v>6.1386138613861385E-2</v>
      </c>
      <c r="G668">
        <f>14360/(3.14*(7.77^2)/4)</f>
        <v>303.00008166865018</v>
      </c>
      <c r="H668">
        <v>14360</v>
      </c>
    </row>
    <row r="669" spans="1:8" x14ac:dyDescent="0.2">
      <c r="A669">
        <v>14.44</v>
      </c>
      <c r="B669">
        <v>6.21</v>
      </c>
      <c r="C669">
        <v>82.25</v>
      </c>
      <c r="F669">
        <v>6.1485148514851484E-2</v>
      </c>
      <c r="G669">
        <f>14440/(3.14*(7.77^2)/4)</f>
        <v>304.68810440775127</v>
      </c>
      <c r="H669">
        <v>14440</v>
      </c>
    </row>
    <row r="670" spans="1:8" x14ac:dyDescent="0.2">
      <c r="A670">
        <v>14.44</v>
      </c>
      <c r="B670">
        <v>6.22</v>
      </c>
      <c r="C670">
        <v>82.359375</v>
      </c>
      <c r="F670">
        <v>6.1584158415841583E-2</v>
      </c>
      <c r="G670">
        <f>14440/(3.14*(7.77^2)/4)</f>
        <v>304.68810440775127</v>
      </c>
      <c r="H670">
        <v>14440</v>
      </c>
    </row>
    <row r="671" spans="1:8" x14ac:dyDescent="0.2">
      <c r="A671">
        <v>14.54</v>
      </c>
      <c r="B671">
        <v>6.23</v>
      </c>
      <c r="C671">
        <v>82.578125</v>
      </c>
      <c r="F671">
        <v>6.1683168316831689E-2</v>
      </c>
      <c r="G671">
        <f>14540/(3.14*(7.77^2)/4)</f>
        <v>306.7981328316277</v>
      </c>
      <c r="H671">
        <v>14540</v>
      </c>
    </row>
    <row r="672" spans="1:8" x14ac:dyDescent="0.2">
      <c r="A672">
        <v>14.54</v>
      </c>
      <c r="B672">
        <v>6.24</v>
      </c>
      <c r="C672">
        <v>82.6875</v>
      </c>
      <c r="F672">
        <v>6.1782178217821782E-2</v>
      </c>
      <c r="G672">
        <f>14540/(3.14*(7.77^2)/4)</f>
        <v>306.7981328316277</v>
      </c>
      <c r="H672">
        <v>14540</v>
      </c>
    </row>
    <row r="673" spans="1:8" x14ac:dyDescent="0.2">
      <c r="A673">
        <v>14.54</v>
      </c>
      <c r="B673">
        <v>6.25</v>
      </c>
      <c r="C673">
        <v>82.796875</v>
      </c>
      <c r="F673">
        <v>6.1881188118811881E-2</v>
      </c>
      <c r="G673">
        <f>14540/(3.14*(7.77^2)/4)</f>
        <v>306.7981328316277</v>
      </c>
      <c r="H673">
        <v>14540</v>
      </c>
    </row>
    <row r="674" spans="1:8" x14ac:dyDescent="0.2">
      <c r="A674">
        <v>14.6</v>
      </c>
      <c r="B674">
        <v>6.26</v>
      </c>
      <c r="C674">
        <v>82.90625</v>
      </c>
      <c r="F674">
        <v>6.198019801980198E-2</v>
      </c>
      <c r="G674">
        <f>14600/(3.14*(7.77^2)/4)</f>
        <v>308.0641498859535</v>
      </c>
      <c r="H674">
        <v>14600</v>
      </c>
    </row>
    <row r="675" spans="1:8" x14ac:dyDescent="0.2">
      <c r="A675">
        <v>14.6</v>
      </c>
      <c r="B675">
        <v>6.27</v>
      </c>
      <c r="C675">
        <v>83.015625</v>
      </c>
      <c r="F675">
        <v>6.2079207920792072E-2</v>
      </c>
      <c r="G675">
        <f>14600/(3.14*(7.77^2)/4)</f>
        <v>308.0641498859535</v>
      </c>
      <c r="H675">
        <v>14600</v>
      </c>
    </row>
    <row r="676" spans="1:8" x14ac:dyDescent="0.2">
      <c r="A676">
        <v>14.66</v>
      </c>
      <c r="B676">
        <v>6.28</v>
      </c>
      <c r="C676">
        <v>83.125</v>
      </c>
      <c r="F676">
        <v>6.2178217821782178E-2</v>
      </c>
      <c r="G676">
        <f>14660/(3.14*(7.77^2)/4)</f>
        <v>309.33016694027936</v>
      </c>
      <c r="H676">
        <v>14660</v>
      </c>
    </row>
    <row r="677" spans="1:8" x14ac:dyDescent="0.2">
      <c r="A677">
        <v>14.66</v>
      </c>
      <c r="B677">
        <v>6.29</v>
      </c>
      <c r="C677">
        <v>83.234375</v>
      </c>
      <c r="F677">
        <v>6.2277227722772277E-2</v>
      </c>
      <c r="G677">
        <f>14660/(3.14*(7.77^2)/4)</f>
        <v>309.33016694027936</v>
      </c>
      <c r="H677">
        <v>14660</v>
      </c>
    </row>
    <row r="678" spans="1:8" x14ac:dyDescent="0.2">
      <c r="A678">
        <v>14.74</v>
      </c>
      <c r="B678">
        <v>6.3</v>
      </c>
      <c r="C678">
        <v>83.453125</v>
      </c>
      <c r="F678">
        <v>6.2376237623762376E-2</v>
      </c>
      <c r="G678">
        <f>14740/(3.14*(7.77^2)/4)</f>
        <v>311.0181896793805</v>
      </c>
      <c r="H678">
        <v>14740</v>
      </c>
    </row>
    <row r="679" spans="1:8" x14ac:dyDescent="0.2">
      <c r="A679">
        <v>14.74</v>
      </c>
      <c r="B679">
        <v>6.31</v>
      </c>
      <c r="C679">
        <v>83.5625</v>
      </c>
      <c r="F679">
        <v>6.2475247524752468E-2</v>
      </c>
      <c r="G679">
        <f>14740/(3.14*(7.77^2)/4)</f>
        <v>311.0181896793805</v>
      </c>
      <c r="H679">
        <v>14740</v>
      </c>
    </row>
    <row r="680" spans="1:8" x14ac:dyDescent="0.2">
      <c r="A680">
        <v>14.8</v>
      </c>
      <c r="B680">
        <v>6.32</v>
      </c>
      <c r="C680">
        <v>83.671875</v>
      </c>
      <c r="F680">
        <v>6.2574257425742574E-2</v>
      </c>
      <c r="G680">
        <f>14800/(3.14*(7.77^2)/4)</f>
        <v>312.2842067337063</v>
      </c>
      <c r="H680">
        <v>14800</v>
      </c>
    </row>
    <row r="681" spans="1:8" x14ac:dyDescent="0.2">
      <c r="A681">
        <v>14.8</v>
      </c>
      <c r="B681">
        <v>6.33</v>
      </c>
      <c r="C681">
        <v>83.78125</v>
      </c>
      <c r="F681">
        <v>6.2673267326732673E-2</v>
      </c>
      <c r="G681">
        <f>14800/(3.14*(7.77^2)/4)</f>
        <v>312.2842067337063</v>
      </c>
      <c r="H681">
        <v>14800</v>
      </c>
    </row>
    <row r="682" spans="1:8" x14ac:dyDescent="0.2">
      <c r="A682">
        <v>14.88</v>
      </c>
      <c r="B682">
        <v>6.34</v>
      </c>
      <c r="C682">
        <v>84</v>
      </c>
      <c r="F682">
        <v>6.2772277227722773E-2</v>
      </c>
      <c r="G682">
        <f>14880/(3.14*(7.77^2)/4)</f>
        <v>313.97222947280744</v>
      </c>
      <c r="H682">
        <v>14880</v>
      </c>
    </row>
    <row r="683" spans="1:8" x14ac:dyDescent="0.2">
      <c r="A683">
        <v>14.88</v>
      </c>
      <c r="B683">
        <v>6.35</v>
      </c>
      <c r="C683">
        <v>84.109375</v>
      </c>
      <c r="F683">
        <v>6.2871287128712872E-2</v>
      </c>
      <c r="G683">
        <f>14880/(3.14*(7.77^2)/4)</f>
        <v>313.97222947280744</v>
      </c>
      <c r="H683">
        <v>14880</v>
      </c>
    </row>
    <row r="684" spans="1:8" x14ac:dyDescent="0.2">
      <c r="A684">
        <v>14.94</v>
      </c>
      <c r="B684">
        <v>6.36</v>
      </c>
      <c r="C684">
        <v>84.21875</v>
      </c>
      <c r="F684">
        <v>6.2970297029702971E-2</v>
      </c>
      <c r="G684">
        <f>14940/(3.14*(7.77^2)/4)</f>
        <v>315.23824652713324</v>
      </c>
      <c r="H684">
        <v>14940</v>
      </c>
    </row>
    <row r="685" spans="1:8" x14ac:dyDescent="0.2">
      <c r="A685">
        <v>14.94</v>
      </c>
      <c r="B685">
        <v>6.37</v>
      </c>
      <c r="C685">
        <v>84.328125</v>
      </c>
      <c r="F685">
        <v>6.306930693069307E-2</v>
      </c>
      <c r="G685">
        <f>14940/(3.14*(7.77^2)/4)</f>
        <v>315.23824652713324</v>
      </c>
      <c r="H685">
        <v>14940</v>
      </c>
    </row>
    <row r="686" spans="1:8" x14ac:dyDescent="0.2">
      <c r="A686">
        <v>15.02</v>
      </c>
      <c r="B686">
        <v>6.38</v>
      </c>
      <c r="C686">
        <v>84.546875</v>
      </c>
      <c r="F686">
        <v>6.3168316831683169E-2</v>
      </c>
      <c r="G686">
        <f>15020/(3.14*(7.77^2)/4)</f>
        <v>316.92626926623439</v>
      </c>
      <c r="H686">
        <v>15020</v>
      </c>
    </row>
    <row r="687" spans="1:8" x14ac:dyDescent="0.2">
      <c r="A687">
        <v>15.02</v>
      </c>
      <c r="B687">
        <v>6.39</v>
      </c>
      <c r="C687">
        <v>84.65625</v>
      </c>
      <c r="F687">
        <v>6.3267326732673268E-2</v>
      </c>
      <c r="G687">
        <f>15020/(3.14*(7.77^2)/4)</f>
        <v>316.92626926623439</v>
      </c>
      <c r="H687">
        <v>15020</v>
      </c>
    </row>
    <row r="688" spans="1:8" x14ac:dyDescent="0.2">
      <c r="A688">
        <v>15.02</v>
      </c>
      <c r="B688">
        <v>6.4</v>
      </c>
      <c r="C688">
        <v>84.765625</v>
      </c>
      <c r="F688">
        <v>6.3366336633663367E-2</v>
      </c>
      <c r="G688">
        <f>15020/(3.14*(7.77^2)/4)</f>
        <v>316.92626926623439</v>
      </c>
      <c r="H688">
        <v>15020</v>
      </c>
    </row>
    <row r="689" spans="1:8" x14ac:dyDescent="0.2">
      <c r="A689">
        <v>15.1</v>
      </c>
      <c r="B689">
        <v>6.41</v>
      </c>
      <c r="C689">
        <v>84.875</v>
      </c>
      <c r="F689">
        <v>6.3465346534653466E-2</v>
      </c>
      <c r="G689">
        <f>15100/(3.14*(7.77^2)/4)</f>
        <v>318.61429200533547</v>
      </c>
      <c r="H689">
        <v>15100</v>
      </c>
    </row>
    <row r="690" spans="1:8" x14ac:dyDescent="0.2">
      <c r="A690">
        <v>15.1</v>
      </c>
      <c r="B690">
        <v>6.42</v>
      </c>
      <c r="C690">
        <v>84.984375</v>
      </c>
      <c r="F690">
        <v>6.3564356435643565E-2</v>
      </c>
      <c r="G690">
        <f>15100/(3.14*(7.77^2)/4)</f>
        <v>318.61429200533547</v>
      </c>
      <c r="H690">
        <v>15100</v>
      </c>
    </row>
    <row r="691" spans="1:8" x14ac:dyDescent="0.2">
      <c r="A691">
        <v>15.16</v>
      </c>
      <c r="B691">
        <v>6.42</v>
      </c>
      <c r="C691">
        <v>85.09375</v>
      </c>
      <c r="F691">
        <v>6.3564356435643565E-2</v>
      </c>
      <c r="G691">
        <f>15160/(3.14*(7.77^2)/4)</f>
        <v>319.88030905966133</v>
      </c>
      <c r="H691">
        <v>15160</v>
      </c>
    </row>
    <row r="692" spans="1:8" x14ac:dyDescent="0.2">
      <c r="A692">
        <v>15.16</v>
      </c>
      <c r="B692">
        <v>6.43</v>
      </c>
      <c r="C692">
        <v>85.203125</v>
      </c>
      <c r="F692">
        <v>6.3663366336633664E-2</v>
      </c>
      <c r="G692">
        <f>15160/(3.14*(7.77^2)/4)</f>
        <v>319.88030905966133</v>
      </c>
      <c r="H692">
        <v>15160</v>
      </c>
    </row>
    <row r="693" spans="1:8" x14ac:dyDescent="0.2">
      <c r="A693">
        <v>15.16</v>
      </c>
      <c r="B693">
        <v>6.44</v>
      </c>
      <c r="C693">
        <v>85.3125</v>
      </c>
      <c r="F693">
        <v>6.3762376237623763E-2</v>
      </c>
      <c r="G693">
        <f>15160/(3.14*(7.77^2)/4)</f>
        <v>319.88030905966133</v>
      </c>
      <c r="H693">
        <v>15160</v>
      </c>
    </row>
    <row r="694" spans="1:8" x14ac:dyDescent="0.2">
      <c r="A694">
        <v>15.22</v>
      </c>
      <c r="B694">
        <v>6.45</v>
      </c>
      <c r="C694">
        <v>85.421875</v>
      </c>
      <c r="F694">
        <v>6.3861386138613863E-2</v>
      </c>
      <c r="G694">
        <f>15220/(3.14*(7.77^2)/4)</f>
        <v>321.14632611398719</v>
      </c>
      <c r="H694">
        <v>15220</v>
      </c>
    </row>
    <row r="695" spans="1:8" x14ac:dyDescent="0.2">
      <c r="A695">
        <v>15.22</v>
      </c>
      <c r="B695">
        <v>6.46</v>
      </c>
      <c r="C695">
        <v>85.53125</v>
      </c>
      <c r="F695">
        <v>6.3960396039603962E-2</v>
      </c>
      <c r="G695">
        <f>15220/(3.14*(7.77^2)/4)</f>
        <v>321.14632611398719</v>
      </c>
      <c r="H695">
        <v>15220</v>
      </c>
    </row>
    <row r="696" spans="1:8" x14ac:dyDescent="0.2">
      <c r="A696">
        <v>15.3</v>
      </c>
      <c r="B696">
        <v>6.46</v>
      </c>
      <c r="C696">
        <v>85.640625</v>
      </c>
      <c r="F696">
        <v>6.3960396039603962E-2</v>
      </c>
      <c r="G696">
        <f>15300/(3.14*(7.77^2)/4)</f>
        <v>322.83434885308827</v>
      </c>
      <c r="H696">
        <v>15300</v>
      </c>
    </row>
    <row r="697" spans="1:8" x14ac:dyDescent="0.2">
      <c r="A697">
        <v>15.3</v>
      </c>
      <c r="B697">
        <v>6.47</v>
      </c>
      <c r="C697">
        <v>85.75</v>
      </c>
      <c r="F697">
        <v>6.4059405940594061E-2</v>
      </c>
      <c r="G697">
        <f>15300/(3.14*(7.77^2)/4)</f>
        <v>322.83434885308827</v>
      </c>
      <c r="H697">
        <v>15300</v>
      </c>
    </row>
    <row r="698" spans="1:8" x14ac:dyDescent="0.2">
      <c r="A698">
        <v>15.3</v>
      </c>
      <c r="B698">
        <v>6.48</v>
      </c>
      <c r="C698">
        <v>85.859375</v>
      </c>
      <c r="F698">
        <v>6.415841584158416E-2</v>
      </c>
      <c r="G698">
        <f>15300/(3.14*(7.77^2)/4)</f>
        <v>322.83434885308827</v>
      </c>
      <c r="H698">
        <v>15300</v>
      </c>
    </row>
    <row r="699" spans="1:8" x14ac:dyDescent="0.2">
      <c r="A699">
        <v>15.38</v>
      </c>
      <c r="B699">
        <v>6.49</v>
      </c>
      <c r="C699">
        <v>85.96875</v>
      </c>
      <c r="F699">
        <v>6.4257425742574259E-2</v>
      </c>
      <c r="G699">
        <f>15380/(3.14*(7.77^2)/4)</f>
        <v>324.52237159218942</v>
      </c>
      <c r="H699">
        <v>15380</v>
      </c>
    </row>
    <row r="700" spans="1:8" x14ac:dyDescent="0.2">
      <c r="A700">
        <v>15.38</v>
      </c>
      <c r="B700">
        <v>6.5</v>
      </c>
      <c r="C700">
        <v>86.078125</v>
      </c>
      <c r="F700">
        <v>6.4356435643564358E-2</v>
      </c>
      <c r="G700">
        <f>15380/(3.14*(7.77^2)/4)</f>
        <v>324.52237159218942</v>
      </c>
      <c r="H700">
        <v>15380</v>
      </c>
    </row>
    <row r="701" spans="1:8" x14ac:dyDescent="0.2">
      <c r="A701">
        <v>15.38</v>
      </c>
      <c r="B701">
        <v>6.51</v>
      </c>
      <c r="C701">
        <v>86.1875</v>
      </c>
      <c r="F701">
        <v>6.4455445544554457E-2</v>
      </c>
      <c r="G701">
        <f>15380/(3.14*(7.77^2)/4)</f>
        <v>324.52237159218942</v>
      </c>
      <c r="H701">
        <v>15380</v>
      </c>
    </row>
    <row r="702" spans="1:8" x14ac:dyDescent="0.2">
      <c r="A702">
        <v>15.5</v>
      </c>
      <c r="B702">
        <v>6.51</v>
      </c>
      <c r="C702">
        <v>86.296875</v>
      </c>
      <c r="F702">
        <v>6.4455445544554457E-2</v>
      </c>
      <c r="G702">
        <f>15500/(3.14*(7.77^2)/4)</f>
        <v>327.05440570084107</v>
      </c>
      <c r="H702">
        <v>15500</v>
      </c>
    </row>
    <row r="703" spans="1:8" x14ac:dyDescent="0.2">
      <c r="A703">
        <v>15.5</v>
      </c>
      <c r="B703">
        <v>6.52</v>
      </c>
      <c r="C703">
        <v>86.40625</v>
      </c>
      <c r="F703">
        <v>6.4554455445544556E-2</v>
      </c>
      <c r="G703">
        <f>15500/(3.14*(7.77^2)/4)</f>
        <v>327.05440570084107</v>
      </c>
      <c r="H703">
        <v>15500</v>
      </c>
    </row>
    <row r="704" spans="1:8" x14ac:dyDescent="0.2">
      <c r="A704">
        <v>15.58</v>
      </c>
      <c r="B704">
        <v>6.53</v>
      </c>
      <c r="C704">
        <v>86.515625</v>
      </c>
      <c r="F704">
        <v>6.4653465346534655E-2</v>
      </c>
      <c r="G704">
        <f>15580/(3.14*(7.77^2)/4)</f>
        <v>328.74242843994216</v>
      </c>
      <c r="H704">
        <v>15580</v>
      </c>
    </row>
    <row r="705" spans="1:8" x14ac:dyDescent="0.2">
      <c r="A705">
        <v>15.58</v>
      </c>
      <c r="B705">
        <v>6.54</v>
      </c>
      <c r="C705">
        <v>86.625</v>
      </c>
      <c r="F705">
        <v>6.4752475247524754E-2</v>
      </c>
      <c r="G705">
        <f>15580/(3.14*(7.77^2)/4)</f>
        <v>328.74242843994216</v>
      </c>
      <c r="H705">
        <v>15580</v>
      </c>
    </row>
    <row r="706" spans="1:8" x14ac:dyDescent="0.2">
      <c r="A706">
        <v>15.58</v>
      </c>
      <c r="B706">
        <v>6.55</v>
      </c>
      <c r="C706">
        <v>86.734375</v>
      </c>
      <c r="F706">
        <v>6.4851485148514854E-2</v>
      </c>
      <c r="G706">
        <f>15580/(3.14*(7.77^2)/4)</f>
        <v>328.74242843994216</v>
      </c>
      <c r="H706">
        <v>15580</v>
      </c>
    </row>
    <row r="707" spans="1:8" x14ac:dyDescent="0.2">
      <c r="A707">
        <v>15.62</v>
      </c>
      <c r="B707">
        <v>6.55</v>
      </c>
      <c r="C707">
        <v>86.84375</v>
      </c>
      <c r="F707">
        <v>6.4851485148514854E-2</v>
      </c>
      <c r="G707">
        <f>15620/(3.14*(7.77^2)/4)</f>
        <v>329.58643980949273</v>
      </c>
      <c r="H707">
        <v>15620</v>
      </c>
    </row>
    <row r="708" spans="1:8" x14ac:dyDescent="0.2">
      <c r="A708">
        <v>15.62</v>
      </c>
      <c r="B708">
        <v>6.56</v>
      </c>
      <c r="C708">
        <v>86.953125</v>
      </c>
      <c r="F708">
        <v>6.4950495049504953E-2</v>
      </c>
      <c r="G708">
        <f>15620/(3.14*(7.77^2)/4)</f>
        <v>329.58643980949273</v>
      </c>
      <c r="H708">
        <v>15620</v>
      </c>
    </row>
    <row r="709" spans="1:8" x14ac:dyDescent="0.2">
      <c r="A709">
        <v>15.7</v>
      </c>
      <c r="B709">
        <v>6.57</v>
      </c>
      <c r="C709">
        <v>87.0625</v>
      </c>
      <c r="F709">
        <v>6.5049504950495052E-2</v>
      </c>
      <c r="G709">
        <f>15700/(3.14*(7.77^2)/4)</f>
        <v>331.27446254859387</v>
      </c>
      <c r="H709">
        <v>15700</v>
      </c>
    </row>
    <row r="710" spans="1:8" x14ac:dyDescent="0.2">
      <c r="A710">
        <v>15.7</v>
      </c>
      <c r="B710">
        <v>6.58</v>
      </c>
      <c r="C710">
        <v>87.171875</v>
      </c>
      <c r="F710">
        <v>6.5148514851485151E-2</v>
      </c>
      <c r="G710">
        <f>15700/(3.14*(7.77^2)/4)</f>
        <v>331.27446254859387</v>
      </c>
      <c r="H710">
        <v>15700</v>
      </c>
    </row>
    <row r="711" spans="1:8" x14ac:dyDescent="0.2">
      <c r="A711">
        <v>15.7</v>
      </c>
      <c r="B711">
        <v>6.59</v>
      </c>
      <c r="C711">
        <v>87.28125</v>
      </c>
      <c r="F711">
        <v>6.524752475247525E-2</v>
      </c>
      <c r="G711">
        <f>15700/(3.14*(7.77^2)/4)</f>
        <v>331.27446254859387</v>
      </c>
      <c r="H711">
        <v>15700</v>
      </c>
    </row>
    <row r="712" spans="1:8" x14ac:dyDescent="0.2">
      <c r="A712">
        <v>15.78</v>
      </c>
      <c r="B712">
        <v>6.6</v>
      </c>
      <c r="C712">
        <v>87.390625</v>
      </c>
      <c r="F712">
        <v>6.5346534653465349E-2</v>
      </c>
      <c r="G712">
        <f>15780/(3.14*(7.77^2)/4)</f>
        <v>332.96248528769496</v>
      </c>
      <c r="H712">
        <v>15780</v>
      </c>
    </row>
    <row r="713" spans="1:8" x14ac:dyDescent="0.2">
      <c r="A713">
        <v>15.86</v>
      </c>
      <c r="B713">
        <v>6.61</v>
      </c>
      <c r="C713">
        <v>87.609375</v>
      </c>
      <c r="F713">
        <v>6.5445544554455448E-2</v>
      </c>
      <c r="G713">
        <f>15860/(3.14*(7.77^2)/4)</f>
        <v>334.6505080267961</v>
      </c>
      <c r="H713">
        <v>15860</v>
      </c>
    </row>
    <row r="714" spans="1:8" x14ac:dyDescent="0.2">
      <c r="A714">
        <v>15.86</v>
      </c>
      <c r="B714">
        <v>6.62</v>
      </c>
      <c r="C714">
        <v>87.71875</v>
      </c>
      <c r="F714">
        <v>6.5544554455445547E-2</v>
      </c>
      <c r="G714">
        <f>15860/(3.14*(7.77^2)/4)</f>
        <v>334.6505080267961</v>
      </c>
      <c r="H714">
        <v>15860</v>
      </c>
    </row>
    <row r="715" spans="1:8" x14ac:dyDescent="0.2">
      <c r="A715">
        <v>15.86</v>
      </c>
      <c r="B715">
        <v>6.63</v>
      </c>
      <c r="C715">
        <v>87.828125</v>
      </c>
      <c r="F715">
        <v>6.5643564356435646E-2</v>
      </c>
      <c r="G715">
        <f>15860/(3.14*(7.77^2)/4)</f>
        <v>334.6505080267961</v>
      </c>
      <c r="H715">
        <v>15860</v>
      </c>
    </row>
    <row r="716" spans="1:8" x14ac:dyDescent="0.2">
      <c r="A716">
        <v>15.98</v>
      </c>
      <c r="B716">
        <v>6.64</v>
      </c>
      <c r="C716">
        <v>87.9375</v>
      </c>
      <c r="F716">
        <v>6.5742574257425745E-2</v>
      </c>
      <c r="G716">
        <f>15980/(3.14*(7.77^2)/4)</f>
        <v>337.18254213544776</v>
      </c>
      <c r="H716">
        <v>15980</v>
      </c>
    </row>
    <row r="717" spans="1:8" x14ac:dyDescent="0.2">
      <c r="A717">
        <v>15.98</v>
      </c>
      <c r="B717">
        <v>6.65</v>
      </c>
      <c r="C717">
        <v>88.046875</v>
      </c>
      <c r="F717">
        <v>6.5841584158415845E-2</v>
      </c>
      <c r="G717">
        <f>15980/(3.14*(7.77^2)/4)</f>
        <v>337.18254213544776</v>
      </c>
      <c r="H717">
        <v>15980</v>
      </c>
    </row>
    <row r="718" spans="1:8" x14ac:dyDescent="0.2">
      <c r="A718">
        <v>16</v>
      </c>
      <c r="B718">
        <v>6.66</v>
      </c>
      <c r="C718">
        <v>88.265625</v>
      </c>
      <c r="F718">
        <v>6.5940594059405944E-2</v>
      </c>
      <c r="G718">
        <f>16000/(3.14*(7.77^2)/4)</f>
        <v>337.60454782022305</v>
      </c>
      <c r="H718">
        <v>16000</v>
      </c>
    </row>
    <row r="719" spans="1:8" x14ac:dyDescent="0.2">
      <c r="A719">
        <v>16</v>
      </c>
      <c r="B719">
        <v>6.67</v>
      </c>
      <c r="C719">
        <v>88.375</v>
      </c>
      <c r="F719">
        <v>6.6039603960396043E-2</v>
      </c>
      <c r="G719">
        <f>16000/(3.14*(7.77^2)/4)</f>
        <v>337.60454782022305</v>
      </c>
      <c r="H719">
        <v>16000</v>
      </c>
    </row>
    <row r="720" spans="1:8" x14ac:dyDescent="0.2">
      <c r="A720">
        <v>16.100000000000001</v>
      </c>
      <c r="B720">
        <v>6.68</v>
      </c>
      <c r="C720">
        <v>88.484375</v>
      </c>
      <c r="F720">
        <v>6.6138613861386142E-2</v>
      </c>
      <c r="G720">
        <f>16100/(3.14*(7.77^2)/4)</f>
        <v>339.71457624409948</v>
      </c>
      <c r="H720">
        <v>16100.000000000002</v>
      </c>
    </row>
    <row r="721" spans="1:8" x14ac:dyDescent="0.2">
      <c r="A721">
        <v>16.100000000000001</v>
      </c>
      <c r="B721">
        <v>6.69</v>
      </c>
      <c r="C721">
        <v>88.59375</v>
      </c>
      <c r="F721">
        <v>6.6237623762376241E-2</v>
      </c>
      <c r="G721">
        <f>16100/(3.14*(7.77^2)/4)</f>
        <v>339.71457624409948</v>
      </c>
      <c r="H721">
        <v>16100.000000000002</v>
      </c>
    </row>
    <row r="722" spans="1:8" x14ac:dyDescent="0.2">
      <c r="A722">
        <v>16.100000000000001</v>
      </c>
      <c r="B722">
        <v>6.7</v>
      </c>
      <c r="C722">
        <v>88.703125</v>
      </c>
      <c r="F722">
        <v>6.633663366336634E-2</v>
      </c>
      <c r="G722">
        <f>16100/(3.14*(7.77^2)/4)</f>
        <v>339.71457624409948</v>
      </c>
      <c r="H722">
        <v>16100.000000000002</v>
      </c>
    </row>
    <row r="723" spans="1:8" x14ac:dyDescent="0.2">
      <c r="A723">
        <v>16.16</v>
      </c>
      <c r="B723">
        <v>6.7</v>
      </c>
      <c r="C723">
        <v>88.8125</v>
      </c>
      <c r="F723">
        <v>6.633663366336634E-2</v>
      </c>
      <c r="G723">
        <f>16160/(3.14*(7.77^2)/4)</f>
        <v>340.98059329842528</v>
      </c>
      <c r="H723">
        <v>16160</v>
      </c>
    </row>
    <row r="724" spans="1:8" x14ac:dyDescent="0.2">
      <c r="A724">
        <v>16.16</v>
      </c>
      <c r="B724">
        <v>6.71</v>
      </c>
      <c r="C724">
        <v>88.921875</v>
      </c>
      <c r="F724">
        <v>6.6435643564356439E-2</v>
      </c>
      <c r="G724">
        <f>16160/(3.14*(7.77^2)/4)</f>
        <v>340.98059329842528</v>
      </c>
      <c r="H724">
        <v>16160</v>
      </c>
    </row>
    <row r="725" spans="1:8" x14ac:dyDescent="0.2">
      <c r="A725">
        <v>16.260000000000002</v>
      </c>
      <c r="B725">
        <v>6.72</v>
      </c>
      <c r="C725">
        <v>89.03125</v>
      </c>
      <c r="F725">
        <v>6.6534653465346538E-2</v>
      </c>
      <c r="G725">
        <f>16260/(3.14*(7.77^2)/4)</f>
        <v>343.09062172230171</v>
      </c>
      <c r="H725">
        <v>16260.000000000002</v>
      </c>
    </row>
    <row r="726" spans="1:8" x14ac:dyDescent="0.2">
      <c r="A726">
        <v>16.260000000000002</v>
      </c>
      <c r="B726">
        <v>6.73</v>
      </c>
      <c r="C726">
        <v>89.140625</v>
      </c>
      <c r="F726">
        <v>6.6633663366336637E-2</v>
      </c>
      <c r="G726">
        <f>16260/(3.14*(7.77^2)/4)</f>
        <v>343.09062172230171</v>
      </c>
      <c r="H726">
        <v>16260.000000000002</v>
      </c>
    </row>
    <row r="727" spans="1:8" x14ac:dyDescent="0.2">
      <c r="A727">
        <v>16.260000000000002</v>
      </c>
      <c r="B727">
        <v>6.74</v>
      </c>
      <c r="C727">
        <v>89.25</v>
      </c>
      <c r="F727">
        <v>6.6732673267326736E-2</v>
      </c>
      <c r="G727">
        <f>16260/(3.14*(7.77^2)/4)</f>
        <v>343.09062172230171</v>
      </c>
      <c r="H727">
        <v>16260.000000000002</v>
      </c>
    </row>
    <row r="728" spans="1:8" x14ac:dyDescent="0.2">
      <c r="A728">
        <v>16.3</v>
      </c>
      <c r="B728">
        <v>6.75</v>
      </c>
      <c r="C728">
        <v>89.359375</v>
      </c>
      <c r="F728">
        <v>6.6831683168316836E-2</v>
      </c>
      <c r="G728">
        <f>16300/(3.14*(7.77^2)/4)</f>
        <v>343.93463309185222</v>
      </c>
      <c r="H728">
        <v>16300</v>
      </c>
    </row>
    <row r="729" spans="1:8" x14ac:dyDescent="0.2">
      <c r="A729">
        <v>16.420000000000002</v>
      </c>
      <c r="B729">
        <v>6.76</v>
      </c>
      <c r="C729">
        <v>89.578125</v>
      </c>
      <c r="F729">
        <v>6.6930693069306935E-2</v>
      </c>
      <c r="G729">
        <f>16420/(3.14*(7.77^2)/4)</f>
        <v>346.46666720050388</v>
      </c>
      <c r="H729">
        <v>16420</v>
      </c>
    </row>
    <row r="730" spans="1:8" x14ac:dyDescent="0.2">
      <c r="A730">
        <v>16.420000000000002</v>
      </c>
      <c r="B730">
        <v>6.77</v>
      </c>
      <c r="C730">
        <v>89.6875</v>
      </c>
      <c r="F730">
        <v>6.702970297029702E-2</v>
      </c>
      <c r="G730">
        <f>16420/(3.14*(7.77^2)/4)</f>
        <v>346.46666720050388</v>
      </c>
      <c r="H730">
        <v>16420</v>
      </c>
    </row>
    <row r="731" spans="1:8" x14ac:dyDescent="0.2">
      <c r="A731">
        <v>16.420000000000002</v>
      </c>
      <c r="B731">
        <v>6.78</v>
      </c>
      <c r="C731">
        <v>89.796875</v>
      </c>
      <c r="F731">
        <v>6.7128712871287133E-2</v>
      </c>
      <c r="G731">
        <f>16420/(3.14*(7.77^2)/4)</f>
        <v>346.46666720050388</v>
      </c>
      <c r="H731">
        <v>16420</v>
      </c>
    </row>
    <row r="732" spans="1:8" x14ac:dyDescent="0.2">
      <c r="A732">
        <v>16.440000000000001</v>
      </c>
      <c r="B732">
        <v>6.79</v>
      </c>
      <c r="C732">
        <v>89.90625</v>
      </c>
      <c r="F732">
        <v>6.7227722772277232E-2</v>
      </c>
      <c r="G732">
        <f>16440/(3.14*(7.77^2)/4)</f>
        <v>346.88867288527916</v>
      </c>
      <c r="H732">
        <v>16440</v>
      </c>
    </row>
    <row r="733" spans="1:8" x14ac:dyDescent="0.2">
      <c r="A733">
        <v>16.440000000000001</v>
      </c>
      <c r="B733">
        <v>6.8</v>
      </c>
      <c r="C733">
        <v>90.125</v>
      </c>
      <c r="F733">
        <v>6.7326732673267331E-2</v>
      </c>
      <c r="G733">
        <f>16440/(3.14*(7.77^2)/4)</f>
        <v>346.88867288527916</v>
      </c>
      <c r="H733">
        <v>16440</v>
      </c>
    </row>
    <row r="734" spans="1:8" x14ac:dyDescent="0.2">
      <c r="A734">
        <v>16.52</v>
      </c>
      <c r="B734">
        <v>6.81</v>
      </c>
      <c r="C734">
        <v>90.234375</v>
      </c>
      <c r="F734">
        <v>6.7425742574257416E-2</v>
      </c>
      <c r="G734">
        <f>16520/(3.14*(7.77^2)/4)</f>
        <v>348.57669562438031</v>
      </c>
      <c r="H734">
        <v>16520</v>
      </c>
    </row>
    <row r="735" spans="1:8" x14ac:dyDescent="0.2">
      <c r="A735">
        <v>16.52</v>
      </c>
      <c r="B735">
        <v>6.82</v>
      </c>
      <c r="C735">
        <v>90.34375</v>
      </c>
      <c r="F735">
        <v>6.7524752475247529E-2</v>
      </c>
      <c r="G735">
        <f>16520/(3.14*(7.77^2)/4)</f>
        <v>348.57669562438031</v>
      </c>
      <c r="H735">
        <v>16520</v>
      </c>
    </row>
    <row r="736" spans="1:8" x14ac:dyDescent="0.2">
      <c r="A736">
        <v>16.62</v>
      </c>
      <c r="B736">
        <v>6.83</v>
      </c>
      <c r="C736">
        <v>90.453125</v>
      </c>
      <c r="F736">
        <v>6.7623762376237628E-2</v>
      </c>
      <c r="G736">
        <f>16620/(3.14*(7.77^2)/4)</f>
        <v>350.68672404825668</v>
      </c>
      <c r="H736">
        <v>16620</v>
      </c>
    </row>
    <row r="737" spans="1:8" x14ac:dyDescent="0.2">
      <c r="A737">
        <v>16.62</v>
      </c>
      <c r="B737">
        <v>6.84</v>
      </c>
      <c r="C737">
        <v>90.5625</v>
      </c>
      <c r="F737">
        <v>6.7722772277227727E-2</v>
      </c>
      <c r="G737">
        <f>16620/(3.14*(7.77^2)/4)</f>
        <v>350.68672404825668</v>
      </c>
      <c r="H737">
        <v>16620</v>
      </c>
    </row>
    <row r="738" spans="1:8" x14ac:dyDescent="0.2">
      <c r="A738">
        <v>16.7</v>
      </c>
      <c r="B738">
        <v>6.85</v>
      </c>
      <c r="C738">
        <v>90.78125</v>
      </c>
      <c r="F738">
        <v>6.7821782178217813E-2</v>
      </c>
      <c r="G738">
        <f>16700/(3.14*(7.77^2)/4)</f>
        <v>352.37474678735782</v>
      </c>
      <c r="H738">
        <v>16700</v>
      </c>
    </row>
    <row r="739" spans="1:8" x14ac:dyDescent="0.2">
      <c r="A739">
        <v>16.7</v>
      </c>
      <c r="B739">
        <v>6.86</v>
      </c>
      <c r="C739">
        <v>90.890625</v>
      </c>
      <c r="F739">
        <v>6.7920792079207926E-2</v>
      </c>
      <c r="G739">
        <f>16700/(3.14*(7.77^2)/4)</f>
        <v>352.37474678735782</v>
      </c>
      <c r="H739">
        <v>16700</v>
      </c>
    </row>
    <row r="740" spans="1:8" x14ac:dyDescent="0.2">
      <c r="A740">
        <v>16.78</v>
      </c>
      <c r="B740">
        <v>6.87</v>
      </c>
      <c r="C740">
        <v>91</v>
      </c>
      <c r="F740">
        <v>6.8019801980198025E-2</v>
      </c>
      <c r="G740">
        <f>16780/(3.14*(7.77^2)/4)</f>
        <v>354.06276952645891</v>
      </c>
      <c r="H740">
        <v>16780</v>
      </c>
    </row>
    <row r="741" spans="1:8" x14ac:dyDescent="0.2">
      <c r="A741">
        <v>16.78</v>
      </c>
      <c r="B741">
        <v>6.88</v>
      </c>
      <c r="C741">
        <v>91.109375</v>
      </c>
      <c r="F741">
        <v>6.8118811881188124E-2</v>
      </c>
      <c r="G741">
        <f>16780/(3.14*(7.77^2)/4)</f>
        <v>354.06276952645891</v>
      </c>
      <c r="H741">
        <v>16780</v>
      </c>
    </row>
    <row r="742" spans="1:8" x14ac:dyDescent="0.2">
      <c r="A742">
        <v>16.84</v>
      </c>
      <c r="B742">
        <v>6.89</v>
      </c>
      <c r="C742">
        <v>91.328125</v>
      </c>
      <c r="F742">
        <v>6.8217821782178209E-2</v>
      </c>
      <c r="G742">
        <f>16840/(3.14*(7.77^2)/4)</f>
        <v>355.32878658078477</v>
      </c>
      <c r="H742">
        <v>16840</v>
      </c>
    </row>
    <row r="743" spans="1:8" x14ac:dyDescent="0.2">
      <c r="A743">
        <v>16.84</v>
      </c>
      <c r="B743">
        <v>6.9</v>
      </c>
      <c r="C743">
        <v>91.4375</v>
      </c>
      <c r="F743">
        <v>6.8316831683168322E-2</v>
      </c>
      <c r="G743">
        <f>16840/(3.14*(7.77^2)/4)</f>
        <v>355.32878658078477</v>
      </c>
      <c r="H743">
        <v>16840</v>
      </c>
    </row>
    <row r="744" spans="1:8" x14ac:dyDescent="0.2">
      <c r="A744">
        <v>16.84</v>
      </c>
      <c r="B744">
        <v>6.91</v>
      </c>
      <c r="C744">
        <v>91.546875</v>
      </c>
      <c r="F744">
        <v>6.8415841584158421E-2</v>
      </c>
      <c r="G744">
        <f>16840/(3.14*(7.77^2)/4)</f>
        <v>355.32878658078477</v>
      </c>
      <c r="H744">
        <v>16840</v>
      </c>
    </row>
    <row r="745" spans="1:8" x14ac:dyDescent="0.2">
      <c r="A745">
        <v>16.940000000000001</v>
      </c>
      <c r="B745">
        <v>6.92</v>
      </c>
      <c r="C745">
        <v>91.65625</v>
      </c>
      <c r="F745">
        <v>6.851485148514852E-2</v>
      </c>
      <c r="G745">
        <f>16940/(3.14*(7.77^2)/4)</f>
        <v>357.43881500466114</v>
      </c>
      <c r="H745">
        <v>16940</v>
      </c>
    </row>
    <row r="746" spans="1:8" x14ac:dyDescent="0.2">
      <c r="A746">
        <v>16.940000000000001</v>
      </c>
      <c r="B746">
        <v>6.93</v>
      </c>
      <c r="C746">
        <v>91.765625</v>
      </c>
      <c r="F746">
        <v>6.8613861386138605E-2</v>
      </c>
      <c r="G746">
        <f>16940/(3.14*(7.77^2)/4)</f>
        <v>357.43881500466114</v>
      </c>
      <c r="H746">
        <v>16940</v>
      </c>
    </row>
    <row r="747" spans="1:8" x14ac:dyDescent="0.2">
      <c r="A747">
        <v>17</v>
      </c>
      <c r="B747">
        <v>6.93</v>
      </c>
      <c r="C747">
        <v>91.875</v>
      </c>
      <c r="F747">
        <v>6.8613861386138605E-2</v>
      </c>
      <c r="G747">
        <f>17000/(3.14*(7.77^2)/4)</f>
        <v>358.70483205898699</v>
      </c>
      <c r="H747">
        <v>17000</v>
      </c>
    </row>
    <row r="748" spans="1:8" x14ac:dyDescent="0.2">
      <c r="A748">
        <v>17</v>
      </c>
      <c r="B748">
        <v>6.94</v>
      </c>
      <c r="C748">
        <v>91.984375</v>
      </c>
      <c r="F748">
        <v>6.8712871287128718E-2</v>
      </c>
      <c r="G748">
        <f>17000/(3.14*(7.77^2)/4)</f>
        <v>358.70483205898699</v>
      </c>
      <c r="H748">
        <v>17000</v>
      </c>
    </row>
    <row r="749" spans="1:8" x14ac:dyDescent="0.2">
      <c r="A749">
        <v>17</v>
      </c>
      <c r="B749">
        <v>6.95</v>
      </c>
      <c r="C749">
        <v>92.09375</v>
      </c>
      <c r="F749">
        <v>6.8811881188118817E-2</v>
      </c>
      <c r="G749">
        <f>17000/(3.14*(7.77^2)/4)</f>
        <v>358.70483205898699</v>
      </c>
      <c r="H749">
        <v>17000</v>
      </c>
    </row>
    <row r="750" spans="1:8" x14ac:dyDescent="0.2">
      <c r="A750">
        <v>17.079999999999998</v>
      </c>
      <c r="B750">
        <v>6.96</v>
      </c>
      <c r="C750">
        <v>92.203125</v>
      </c>
      <c r="F750">
        <v>6.8910891089108917E-2</v>
      </c>
      <c r="G750">
        <f>17080/(3.14*(7.77^2)/4)</f>
        <v>360.39285479808808</v>
      </c>
      <c r="H750">
        <v>17080</v>
      </c>
    </row>
    <row r="751" spans="1:8" x14ac:dyDescent="0.2">
      <c r="A751">
        <v>17.079999999999998</v>
      </c>
      <c r="B751">
        <v>6.97</v>
      </c>
      <c r="C751">
        <v>92.3125</v>
      </c>
      <c r="F751">
        <v>6.9009900990099002E-2</v>
      </c>
      <c r="G751">
        <f>17080/(3.14*(7.77^2)/4)</f>
        <v>360.39285479808808</v>
      </c>
      <c r="H751">
        <v>17080</v>
      </c>
    </row>
    <row r="752" spans="1:8" x14ac:dyDescent="0.2">
      <c r="A752">
        <v>17.14</v>
      </c>
      <c r="B752">
        <v>6.98</v>
      </c>
      <c r="C752">
        <v>92.421875</v>
      </c>
      <c r="F752">
        <v>6.9108910891089115E-2</v>
      </c>
      <c r="G752">
        <f>17140/(3.14*(7.77^2)/4)</f>
        <v>361.65887185241394</v>
      </c>
      <c r="H752">
        <v>17140</v>
      </c>
    </row>
    <row r="753" spans="1:8" x14ac:dyDescent="0.2">
      <c r="A753">
        <v>17.14</v>
      </c>
      <c r="B753">
        <v>6.99</v>
      </c>
      <c r="C753">
        <v>92.640625</v>
      </c>
      <c r="F753">
        <v>6.9207920792079214E-2</v>
      </c>
      <c r="G753">
        <f>17140/(3.14*(7.77^2)/4)</f>
        <v>361.65887185241394</v>
      </c>
      <c r="H753">
        <v>17140</v>
      </c>
    </row>
    <row r="754" spans="1:8" x14ac:dyDescent="0.2">
      <c r="A754">
        <v>17.260000000000002</v>
      </c>
      <c r="B754">
        <v>7</v>
      </c>
      <c r="C754">
        <v>92.75</v>
      </c>
      <c r="F754">
        <v>6.9306930693069313E-2</v>
      </c>
      <c r="G754">
        <f>17260/(3.14*(7.77^2)/4)</f>
        <v>364.1909059610656</v>
      </c>
      <c r="H754">
        <v>17260</v>
      </c>
    </row>
    <row r="755" spans="1:8" x14ac:dyDescent="0.2">
      <c r="A755">
        <v>17.260000000000002</v>
      </c>
      <c r="B755">
        <v>7.01</v>
      </c>
      <c r="C755">
        <v>92.859375</v>
      </c>
      <c r="F755">
        <v>6.9405940594059398E-2</v>
      </c>
      <c r="G755">
        <f>17260/(3.14*(7.77^2)/4)</f>
        <v>364.1909059610656</v>
      </c>
      <c r="H755">
        <v>17260</v>
      </c>
    </row>
    <row r="756" spans="1:8" x14ac:dyDescent="0.2">
      <c r="A756">
        <v>17.32</v>
      </c>
      <c r="B756">
        <v>7.02</v>
      </c>
      <c r="C756">
        <v>92.96875</v>
      </c>
      <c r="F756">
        <v>6.9504950495049497E-2</v>
      </c>
      <c r="G756">
        <f>17320/(3.14*(7.77^2)/4)</f>
        <v>365.45692301539145</v>
      </c>
      <c r="H756">
        <v>17320</v>
      </c>
    </row>
    <row r="757" spans="1:8" x14ac:dyDescent="0.2">
      <c r="A757">
        <v>17.32</v>
      </c>
      <c r="B757">
        <v>7.03</v>
      </c>
      <c r="C757">
        <v>93.078125</v>
      </c>
      <c r="F757">
        <v>6.960396039603961E-2</v>
      </c>
      <c r="G757">
        <f>17320/(3.14*(7.77^2)/4)</f>
        <v>365.45692301539145</v>
      </c>
      <c r="H757">
        <v>17320</v>
      </c>
    </row>
    <row r="758" spans="1:8" x14ac:dyDescent="0.2">
      <c r="A758">
        <v>17.36</v>
      </c>
      <c r="B758">
        <v>7.04</v>
      </c>
      <c r="C758">
        <v>93.296875</v>
      </c>
      <c r="F758">
        <v>6.9702970297029709E-2</v>
      </c>
      <c r="G758">
        <f>17360/(3.14*(7.77^2)/4)</f>
        <v>366.30093438494202</v>
      </c>
      <c r="H758">
        <v>17360</v>
      </c>
    </row>
    <row r="759" spans="1:8" x14ac:dyDescent="0.2">
      <c r="A759">
        <v>17.36</v>
      </c>
      <c r="B759">
        <v>7.05</v>
      </c>
      <c r="C759">
        <v>93.40625</v>
      </c>
      <c r="F759">
        <v>6.9801980198019795E-2</v>
      </c>
      <c r="G759">
        <f>17360/(3.14*(7.77^2)/4)</f>
        <v>366.30093438494202</v>
      </c>
      <c r="H759">
        <v>17360</v>
      </c>
    </row>
    <row r="760" spans="1:8" x14ac:dyDescent="0.2">
      <c r="A760">
        <v>17.36</v>
      </c>
      <c r="B760">
        <v>7.06</v>
      </c>
      <c r="C760">
        <v>93.515625</v>
      </c>
      <c r="F760">
        <v>6.9900990099009894E-2</v>
      </c>
      <c r="G760">
        <f>17360/(3.14*(7.77^2)/4)</f>
        <v>366.30093438494202</v>
      </c>
      <c r="H760">
        <v>17360</v>
      </c>
    </row>
    <row r="761" spans="1:8" x14ac:dyDescent="0.2">
      <c r="A761">
        <v>17.48</v>
      </c>
      <c r="B761">
        <v>7.07</v>
      </c>
      <c r="C761">
        <v>93.625</v>
      </c>
      <c r="F761">
        <v>7.0000000000000007E-2</v>
      </c>
      <c r="G761">
        <f>17480/(3.14*(7.77^2)/4)</f>
        <v>368.83296849359368</v>
      </c>
      <c r="H761">
        <v>17480</v>
      </c>
    </row>
    <row r="762" spans="1:8" x14ac:dyDescent="0.2">
      <c r="A762">
        <v>17.559999999999999</v>
      </c>
      <c r="B762">
        <v>7.08</v>
      </c>
      <c r="C762">
        <v>93.84375</v>
      </c>
      <c r="F762">
        <v>7.0099009900990106E-2</v>
      </c>
      <c r="G762">
        <f>17560/(3.14*(7.77^2)/4)</f>
        <v>370.52099123269477</v>
      </c>
      <c r="H762">
        <v>17560</v>
      </c>
    </row>
    <row r="763" spans="1:8" x14ac:dyDescent="0.2">
      <c r="A763">
        <v>17.559999999999999</v>
      </c>
      <c r="B763">
        <v>7.09</v>
      </c>
      <c r="C763">
        <v>93.953125</v>
      </c>
      <c r="F763">
        <v>7.0198019801980191E-2</v>
      </c>
      <c r="G763">
        <f>17560/(3.14*(7.77^2)/4)</f>
        <v>370.52099123269477</v>
      </c>
      <c r="H763">
        <v>17560</v>
      </c>
    </row>
    <row r="764" spans="1:8" x14ac:dyDescent="0.2">
      <c r="A764">
        <v>17.559999999999999</v>
      </c>
      <c r="B764">
        <v>7.1</v>
      </c>
      <c r="C764">
        <v>94.0625</v>
      </c>
      <c r="F764">
        <v>7.029702970297029E-2</v>
      </c>
      <c r="G764">
        <f>17560/(3.14*(7.77^2)/4)</f>
        <v>370.52099123269477</v>
      </c>
      <c r="H764">
        <v>17560</v>
      </c>
    </row>
    <row r="765" spans="1:8" x14ac:dyDescent="0.2">
      <c r="A765">
        <v>17.66</v>
      </c>
      <c r="B765">
        <v>7.11</v>
      </c>
      <c r="C765">
        <v>94.171875</v>
      </c>
      <c r="F765">
        <v>7.0396039603960403E-2</v>
      </c>
      <c r="G765">
        <f>17660/(3.14*(7.77^2)/4)</f>
        <v>372.6310196565712</v>
      </c>
      <c r="H765">
        <v>17660</v>
      </c>
    </row>
    <row r="766" spans="1:8" x14ac:dyDescent="0.2">
      <c r="A766">
        <v>17.66</v>
      </c>
      <c r="B766">
        <v>7.12</v>
      </c>
      <c r="C766">
        <v>94.28125</v>
      </c>
      <c r="F766">
        <v>7.0495049504950502E-2</v>
      </c>
      <c r="G766">
        <f>17660/(3.14*(7.77^2)/4)</f>
        <v>372.6310196565712</v>
      </c>
      <c r="H766">
        <v>17660</v>
      </c>
    </row>
    <row r="767" spans="1:8" x14ac:dyDescent="0.2">
      <c r="A767">
        <v>17.7</v>
      </c>
      <c r="B767">
        <v>7.12</v>
      </c>
      <c r="C767">
        <v>94.390625</v>
      </c>
      <c r="F767">
        <v>7.0495049504950502E-2</v>
      </c>
      <c r="G767">
        <f>17700/(3.14*(7.77^2)/4)</f>
        <v>373.47503102612171</v>
      </c>
      <c r="H767">
        <v>17700</v>
      </c>
    </row>
    <row r="768" spans="1:8" x14ac:dyDescent="0.2">
      <c r="A768">
        <v>17.7</v>
      </c>
      <c r="B768">
        <v>7.13</v>
      </c>
      <c r="C768">
        <v>94.5</v>
      </c>
      <c r="F768">
        <v>7.0594059405940587E-2</v>
      </c>
      <c r="G768">
        <f>17700/(3.14*(7.77^2)/4)</f>
        <v>373.47503102612171</v>
      </c>
      <c r="H768">
        <v>17700</v>
      </c>
    </row>
    <row r="769" spans="1:8" x14ac:dyDescent="0.2">
      <c r="A769">
        <v>17.7</v>
      </c>
      <c r="B769">
        <v>7.14</v>
      </c>
      <c r="C769">
        <v>94.609375</v>
      </c>
      <c r="F769">
        <v>7.0693069306930686E-2</v>
      </c>
      <c r="G769">
        <f>17700/(3.14*(7.77^2)/4)</f>
        <v>373.47503102612171</v>
      </c>
      <c r="H769">
        <v>17700</v>
      </c>
    </row>
    <row r="770" spans="1:8" x14ac:dyDescent="0.2">
      <c r="A770">
        <v>17.78</v>
      </c>
      <c r="B770">
        <v>7.15</v>
      </c>
      <c r="C770">
        <v>94.71875</v>
      </c>
      <c r="F770">
        <v>7.0792079207920799E-2</v>
      </c>
      <c r="G770">
        <f>17780/(3.14*(7.77^2)/4)</f>
        <v>375.16305376522286</v>
      </c>
      <c r="H770">
        <v>17780</v>
      </c>
    </row>
    <row r="771" spans="1:8" x14ac:dyDescent="0.2">
      <c r="A771">
        <v>17.78</v>
      </c>
      <c r="B771">
        <v>7.16</v>
      </c>
      <c r="C771">
        <v>94.828125</v>
      </c>
      <c r="F771">
        <v>7.0891089108910899E-2</v>
      </c>
      <c r="G771">
        <f>17780/(3.14*(7.77^2)/4)</f>
        <v>375.16305376522286</v>
      </c>
      <c r="H771">
        <v>17780</v>
      </c>
    </row>
    <row r="772" spans="1:8" x14ac:dyDescent="0.2">
      <c r="A772">
        <v>17.86</v>
      </c>
      <c r="B772">
        <v>7.16</v>
      </c>
      <c r="C772">
        <v>94.9375</v>
      </c>
      <c r="F772">
        <v>7.0891089108910899E-2</v>
      </c>
      <c r="G772">
        <f>17860/(3.14*(7.77^2)/4)</f>
        <v>376.85107650432394</v>
      </c>
      <c r="H772">
        <v>17860</v>
      </c>
    </row>
    <row r="773" spans="1:8" x14ac:dyDescent="0.2">
      <c r="A773">
        <v>17.86</v>
      </c>
      <c r="B773">
        <v>7.17</v>
      </c>
      <c r="C773">
        <v>95.046875</v>
      </c>
      <c r="F773">
        <v>7.0990099009900984E-2</v>
      </c>
      <c r="G773">
        <f>17860/(3.14*(7.77^2)/4)</f>
        <v>376.85107650432394</v>
      </c>
      <c r="H773">
        <v>17860</v>
      </c>
    </row>
    <row r="774" spans="1:8" x14ac:dyDescent="0.2">
      <c r="A774">
        <v>17.86</v>
      </c>
      <c r="B774">
        <v>7.18</v>
      </c>
      <c r="C774">
        <v>95.15625</v>
      </c>
      <c r="F774">
        <v>7.1089108910891083E-2</v>
      </c>
      <c r="G774">
        <f>17860/(3.14*(7.77^2)/4)</f>
        <v>376.85107650432394</v>
      </c>
      <c r="H774">
        <v>17860</v>
      </c>
    </row>
    <row r="775" spans="1:8" x14ac:dyDescent="0.2">
      <c r="A775">
        <v>17.940000000000001</v>
      </c>
      <c r="B775">
        <v>7.19</v>
      </c>
      <c r="C775">
        <v>95.265625</v>
      </c>
      <c r="F775">
        <v>7.1188118811881196E-2</v>
      </c>
      <c r="G775">
        <f>17940/(3.14*(7.77^2)/4)</f>
        <v>378.53909924342508</v>
      </c>
      <c r="H775">
        <v>17940</v>
      </c>
    </row>
    <row r="776" spans="1:8" x14ac:dyDescent="0.2">
      <c r="A776">
        <v>17.940000000000001</v>
      </c>
      <c r="B776">
        <v>7.2</v>
      </c>
      <c r="C776">
        <v>95.375</v>
      </c>
      <c r="F776">
        <v>7.1287128712871295E-2</v>
      </c>
      <c r="G776">
        <f>17940/(3.14*(7.77^2)/4)</f>
        <v>378.53909924342508</v>
      </c>
      <c r="H776">
        <v>17940</v>
      </c>
    </row>
    <row r="777" spans="1:8" x14ac:dyDescent="0.2">
      <c r="A777">
        <v>17.940000000000001</v>
      </c>
      <c r="B777">
        <v>7.21</v>
      </c>
      <c r="C777">
        <v>95.484375</v>
      </c>
      <c r="F777">
        <v>7.138613861386138E-2</v>
      </c>
      <c r="G777">
        <f>17940/(3.14*(7.77^2)/4)</f>
        <v>378.53909924342508</v>
      </c>
      <c r="H777">
        <v>17940</v>
      </c>
    </row>
    <row r="778" spans="1:8" x14ac:dyDescent="0.2">
      <c r="A778">
        <v>18.02</v>
      </c>
      <c r="B778">
        <v>7.21</v>
      </c>
      <c r="C778">
        <v>95.59375</v>
      </c>
      <c r="F778">
        <v>7.138613861386138E-2</v>
      </c>
      <c r="G778">
        <f>18020/(3.14*(7.77^2)/4)</f>
        <v>380.22712198252623</v>
      </c>
      <c r="H778">
        <v>18020</v>
      </c>
    </row>
    <row r="779" spans="1:8" x14ac:dyDescent="0.2">
      <c r="A779">
        <v>18.02</v>
      </c>
      <c r="B779">
        <v>7.22</v>
      </c>
      <c r="C779">
        <v>95.703125</v>
      </c>
      <c r="F779">
        <v>7.1485148514851479E-2</v>
      </c>
      <c r="G779">
        <f>18020/(3.14*(7.77^2)/4)</f>
        <v>380.22712198252623</v>
      </c>
      <c r="H779">
        <v>18020</v>
      </c>
    </row>
    <row r="780" spans="1:8" x14ac:dyDescent="0.2">
      <c r="A780">
        <v>18.079999999999998</v>
      </c>
      <c r="B780">
        <v>7.23</v>
      </c>
      <c r="C780">
        <v>95.8125</v>
      </c>
      <c r="F780">
        <v>7.1584158415841592E-2</v>
      </c>
      <c r="G780">
        <f>18080/(3.14*(7.77^2)/4)</f>
        <v>381.49313903685203</v>
      </c>
      <c r="H780">
        <v>18080</v>
      </c>
    </row>
    <row r="781" spans="1:8" x14ac:dyDescent="0.2">
      <c r="A781">
        <v>18.079999999999998</v>
      </c>
      <c r="B781">
        <v>7.24</v>
      </c>
      <c r="C781">
        <v>95.921875</v>
      </c>
      <c r="F781">
        <v>7.1683168316831691E-2</v>
      </c>
      <c r="G781">
        <f>18080/(3.14*(7.77^2)/4)</f>
        <v>381.49313903685203</v>
      </c>
      <c r="H781">
        <v>18080</v>
      </c>
    </row>
    <row r="782" spans="1:8" x14ac:dyDescent="0.2">
      <c r="A782">
        <v>18.079999999999998</v>
      </c>
      <c r="B782">
        <v>7.25</v>
      </c>
      <c r="C782">
        <v>96.03125</v>
      </c>
      <c r="F782">
        <v>7.1782178217821777E-2</v>
      </c>
      <c r="G782">
        <f>18080/(3.14*(7.77^2)/4)</f>
        <v>381.49313903685203</v>
      </c>
      <c r="H782">
        <v>18080</v>
      </c>
    </row>
    <row r="783" spans="1:8" x14ac:dyDescent="0.2">
      <c r="A783">
        <v>18.16</v>
      </c>
      <c r="B783">
        <v>7.26</v>
      </c>
      <c r="C783">
        <v>96.140625</v>
      </c>
      <c r="F783">
        <v>7.1881188118811876E-2</v>
      </c>
      <c r="G783">
        <f>18160/(3.14*(7.77^2)/4)</f>
        <v>383.18116177595317</v>
      </c>
      <c r="H783">
        <v>18160</v>
      </c>
    </row>
    <row r="784" spans="1:8" x14ac:dyDescent="0.2">
      <c r="A784">
        <v>18.260000000000002</v>
      </c>
      <c r="B784">
        <v>7.27</v>
      </c>
      <c r="C784">
        <v>96.359375</v>
      </c>
      <c r="F784">
        <v>7.1980198019801975E-2</v>
      </c>
      <c r="G784">
        <f>18260/(3.14*(7.77^2)/4)</f>
        <v>385.29119019982954</v>
      </c>
      <c r="H784">
        <v>18260</v>
      </c>
    </row>
    <row r="785" spans="1:8" x14ac:dyDescent="0.2">
      <c r="A785">
        <v>18.260000000000002</v>
      </c>
      <c r="B785">
        <v>7.28</v>
      </c>
      <c r="C785">
        <v>96.46875</v>
      </c>
      <c r="F785">
        <v>7.2079207920792088E-2</v>
      </c>
      <c r="G785">
        <f>18260/(3.14*(7.77^2)/4)</f>
        <v>385.29119019982954</v>
      </c>
      <c r="H785">
        <v>18260</v>
      </c>
    </row>
    <row r="786" spans="1:8" x14ac:dyDescent="0.2">
      <c r="A786">
        <v>18.260000000000002</v>
      </c>
      <c r="B786">
        <v>7.29</v>
      </c>
      <c r="C786">
        <v>96.578125</v>
      </c>
      <c r="F786">
        <v>7.2178217821782173E-2</v>
      </c>
      <c r="G786">
        <f>18260/(3.14*(7.77^2)/4)</f>
        <v>385.29119019982954</v>
      </c>
      <c r="H786">
        <v>18260</v>
      </c>
    </row>
    <row r="787" spans="1:8" x14ac:dyDescent="0.2">
      <c r="A787">
        <v>18.3</v>
      </c>
      <c r="B787">
        <v>7.3</v>
      </c>
      <c r="C787">
        <v>96.6875</v>
      </c>
      <c r="F787">
        <v>7.2277227722772272E-2</v>
      </c>
      <c r="G787">
        <f>18300/(3.14*(7.77^2)/4)</f>
        <v>386.13520156938011</v>
      </c>
      <c r="H787">
        <v>18300</v>
      </c>
    </row>
    <row r="788" spans="1:8" x14ac:dyDescent="0.2">
      <c r="A788">
        <v>18.3</v>
      </c>
      <c r="B788">
        <v>7.31</v>
      </c>
      <c r="C788">
        <v>96.796875</v>
      </c>
      <c r="F788">
        <v>7.2376237623762371E-2</v>
      </c>
      <c r="G788">
        <f>18300/(3.14*(7.77^2)/4)</f>
        <v>386.13520156938011</v>
      </c>
      <c r="H788">
        <v>18300</v>
      </c>
    </row>
    <row r="789" spans="1:8" x14ac:dyDescent="0.2">
      <c r="A789">
        <v>18.38</v>
      </c>
      <c r="B789">
        <v>7.32</v>
      </c>
      <c r="C789">
        <v>97.015625</v>
      </c>
      <c r="F789">
        <v>7.2475247524752484E-2</v>
      </c>
      <c r="G789">
        <f>18380/(3.14*(7.77^2)/4)</f>
        <v>387.8232243084812</v>
      </c>
      <c r="H789">
        <v>18380</v>
      </c>
    </row>
    <row r="790" spans="1:8" x14ac:dyDescent="0.2">
      <c r="A790">
        <v>18.38</v>
      </c>
      <c r="B790">
        <v>7.33</v>
      </c>
      <c r="C790">
        <v>97.125</v>
      </c>
      <c r="F790">
        <v>7.2574257425742569E-2</v>
      </c>
      <c r="G790">
        <f>18380/(3.14*(7.77^2)/4)</f>
        <v>387.8232243084812</v>
      </c>
      <c r="H790">
        <v>18380</v>
      </c>
    </row>
    <row r="791" spans="1:8" x14ac:dyDescent="0.2">
      <c r="A791">
        <v>18.48</v>
      </c>
      <c r="B791">
        <v>7.34</v>
      </c>
      <c r="C791">
        <v>97.234375</v>
      </c>
      <c r="F791">
        <v>7.2673267326732668E-2</v>
      </c>
      <c r="G791">
        <f>18480/(3.14*(7.77^2)/4)</f>
        <v>389.93325273235763</v>
      </c>
      <c r="H791">
        <v>18480</v>
      </c>
    </row>
    <row r="792" spans="1:8" x14ac:dyDescent="0.2">
      <c r="A792">
        <v>18.48</v>
      </c>
      <c r="B792">
        <v>7.35</v>
      </c>
      <c r="C792">
        <v>97.34375</v>
      </c>
      <c r="F792">
        <v>7.2772277227722768E-2</v>
      </c>
      <c r="G792">
        <f>18480/(3.14*(7.77^2)/4)</f>
        <v>389.93325273235763</v>
      </c>
      <c r="H792">
        <v>18480</v>
      </c>
    </row>
    <row r="793" spans="1:8" x14ac:dyDescent="0.2">
      <c r="A793">
        <v>18.54</v>
      </c>
      <c r="B793">
        <v>7.36</v>
      </c>
      <c r="C793">
        <v>97.5625</v>
      </c>
      <c r="F793">
        <v>7.287128712871288E-2</v>
      </c>
      <c r="G793">
        <f>18540/(3.14*(7.77^2)/4)</f>
        <v>391.19926978668343</v>
      </c>
      <c r="H793">
        <v>18540</v>
      </c>
    </row>
    <row r="794" spans="1:8" x14ac:dyDescent="0.2">
      <c r="A794">
        <v>18.54</v>
      </c>
      <c r="B794">
        <v>7.37</v>
      </c>
      <c r="C794">
        <v>97.671875</v>
      </c>
      <c r="F794">
        <v>7.2970297029702966E-2</v>
      </c>
      <c r="G794">
        <f>18540/(3.14*(7.77^2)/4)</f>
        <v>391.19926978668343</v>
      </c>
      <c r="H794">
        <v>18540</v>
      </c>
    </row>
    <row r="795" spans="1:8" x14ac:dyDescent="0.2">
      <c r="A795">
        <v>18.600000000000001</v>
      </c>
      <c r="B795">
        <v>7.38</v>
      </c>
      <c r="C795">
        <v>97.78125</v>
      </c>
      <c r="F795">
        <v>7.3069306930693065E-2</v>
      </c>
      <c r="G795">
        <f>18600/(3.14*(7.77^2)/4)</f>
        <v>392.46528684100929</v>
      </c>
      <c r="H795">
        <v>18600</v>
      </c>
    </row>
    <row r="796" spans="1:8" x14ac:dyDescent="0.2">
      <c r="A796">
        <v>18.600000000000001</v>
      </c>
      <c r="B796">
        <v>7.39</v>
      </c>
      <c r="C796">
        <v>97.890625</v>
      </c>
      <c r="F796">
        <v>7.3168316831683164E-2</v>
      </c>
      <c r="G796">
        <f>18600/(3.14*(7.77^2)/4)</f>
        <v>392.46528684100929</v>
      </c>
      <c r="H796">
        <v>18600</v>
      </c>
    </row>
    <row r="797" spans="1:8" x14ac:dyDescent="0.2">
      <c r="A797">
        <v>18.600000000000001</v>
      </c>
      <c r="B797">
        <v>7.4</v>
      </c>
      <c r="C797">
        <v>98</v>
      </c>
      <c r="F797">
        <v>7.3267326732673277E-2</v>
      </c>
      <c r="G797">
        <f>18600/(3.14*(7.77^2)/4)</f>
        <v>392.46528684100929</v>
      </c>
      <c r="H797">
        <v>18600</v>
      </c>
    </row>
    <row r="798" spans="1:8" x14ac:dyDescent="0.2">
      <c r="A798">
        <v>18.68</v>
      </c>
      <c r="B798">
        <v>7.4</v>
      </c>
      <c r="C798">
        <v>98.109375</v>
      </c>
      <c r="F798">
        <v>7.3267326732673277E-2</v>
      </c>
      <c r="G798">
        <f>18680/(3.14*(7.77^2)/4)</f>
        <v>394.15330958011037</v>
      </c>
      <c r="H798">
        <v>18680</v>
      </c>
    </row>
    <row r="799" spans="1:8" x14ac:dyDescent="0.2">
      <c r="A799">
        <v>18.68</v>
      </c>
      <c r="B799">
        <v>7.41</v>
      </c>
      <c r="C799">
        <v>98.21875</v>
      </c>
      <c r="F799">
        <v>7.3366336633663362E-2</v>
      </c>
      <c r="G799">
        <f>18680/(3.14*(7.77^2)/4)</f>
        <v>394.15330958011037</v>
      </c>
      <c r="H799">
        <v>18680</v>
      </c>
    </row>
    <row r="800" spans="1:8" x14ac:dyDescent="0.2">
      <c r="A800">
        <v>18.760000000000002</v>
      </c>
      <c r="B800">
        <v>7.42</v>
      </c>
      <c r="C800">
        <v>98.328125</v>
      </c>
      <c r="F800">
        <v>7.3465346534653461E-2</v>
      </c>
      <c r="G800">
        <f>18760/(3.14*(7.77^2)/4)</f>
        <v>395.84133231921152</v>
      </c>
      <c r="H800">
        <v>18760</v>
      </c>
    </row>
    <row r="801" spans="1:8" x14ac:dyDescent="0.2">
      <c r="A801">
        <v>18.760000000000002</v>
      </c>
      <c r="B801">
        <v>7.43</v>
      </c>
      <c r="C801">
        <v>98.4375</v>
      </c>
      <c r="F801">
        <v>7.356435643564356E-2</v>
      </c>
      <c r="G801">
        <f>18760/(3.14*(7.77^2)/4)</f>
        <v>395.84133231921152</v>
      </c>
      <c r="H801">
        <v>18760</v>
      </c>
    </row>
    <row r="802" spans="1:8" x14ac:dyDescent="0.2">
      <c r="A802">
        <v>18.760000000000002</v>
      </c>
      <c r="B802">
        <v>7.44</v>
      </c>
      <c r="C802">
        <v>98.546875</v>
      </c>
      <c r="F802">
        <v>7.3663366336633673E-2</v>
      </c>
      <c r="G802">
        <f>18760/(3.14*(7.77^2)/4)</f>
        <v>395.84133231921152</v>
      </c>
      <c r="H802">
        <v>18760</v>
      </c>
    </row>
    <row r="803" spans="1:8" x14ac:dyDescent="0.2">
      <c r="A803">
        <v>18.82</v>
      </c>
      <c r="B803">
        <v>7.44</v>
      </c>
      <c r="C803">
        <v>98.65625</v>
      </c>
      <c r="F803">
        <v>7.3663366336633673E-2</v>
      </c>
      <c r="G803">
        <f>18820/(3.14*(7.77^2)/4)</f>
        <v>397.10734937353737</v>
      </c>
      <c r="H803">
        <v>18820</v>
      </c>
    </row>
    <row r="804" spans="1:8" x14ac:dyDescent="0.2">
      <c r="A804">
        <v>18.82</v>
      </c>
      <c r="B804">
        <v>7.45</v>
      </c>
      <c r="C804">
        <v>98.765625</v>
      </c>
      <c r="F804">
        <v>7.3762376237623759E-2</v>
      </c>
      <c r="G804">
        <f>18820/(3.14*(7.77^2)/4)</f>
        <v>397.10734937353737</v>
      </c>
      <c r="H804">
        <v>18820</v>
      </c>
    </row>
    <row r="805" spans="1:8" x14ac:dyDescent="0.2">
      <c r="A805">
        <v>18.82</v>
      </c>
      <c r="B805">
        <v>7.46</v>
      </c>
      <c r="C805">
        <v>98.875</v>
      </c>
      <c r="F805">
        <v>7.3861386138613858E-2</v>
      </c>
      <c r="G805">
        <f>18820/(3.14*(7.77^2)/4)</f>
        <v>397.10734937353737</v>
      </c>
      <c r="H805">
        <v>18820</v>
      </c>
    </row>
    <row r="806" spans="1:8" x14ac:dyDescent="0.2">
      <c r="A806">
        <v>18.84</v>
      </c>
      <c r="B806">
        <v>7.47</v>
      </c>
      <c r="C806">
        <v>98.984375</v>
      </c>
      <c r="F806">
        <v>7.3960396039603957E-2</v>
      </c>
      <c r="G806">
        <f>18840/(3.14*(7.77^2)/4)</f>
        <v>397.5293550583126</v>
      </c>
      <c r="H806">
        <v>18840</v>
      </c>
    </row>
    <row r="807" spans="1:8" x14ac:dyDescent="0.2">
      <c r="A807">
        <v>18.84</v>
      </c>
      <c r="B807">
        <v>7.48</v>
      </c>
      <c r="C807">
        <v>99.09375</v>
      </c>
      <c r="F807">
        <v>7.405940594059407E-2</v>
      </c>
      <c r="G807">
        <f>18840/(3.14*(7.77^2)/4)</f>
        <v>397.5293550583126</v>
      </c>
      <c r="H807">
        <v>18840</v>
      </c>
    </row>
    <row r="808" spans="1:8" x14ac:dyDescent="0.2">
      <c r="A808">
        <v>18.899999999999999</v>
      </c>
      <c r="B808">
        <v>7.49</v>
      </c>
      <c r="C808">
        <v>99.203125</v>
      </c>
      <c r="F808">
        <v>7.4158415841584155E-2</v>
      </c>
      <c r="G808">
        <f>18900/(3.14*(7.77^2)/4)</f>
        <v>398.79537211263846</v>
      </c>
      <c r="H808">
        <v>18900</v>
      </c>
    </row>
    <row r="809" spans="1:8" x14ac:dyDescent="0.2">
      <c r="A809">
        <v>18.899999999999999</v>
      </c>
      <c r="B809">
        <v>7.5</v>
      </c>
      <c r="C809">
        <v>99.421875</v>
      </c>
      <c r="F809">
        <v>7.4257425742574254E-2</v>
      </c>
      <c r="G809">
        <f>18900/(3.14*(7.77^2)/4)</f>
        <v>398.79537211263846</v>
      </c>
      <c r="H809">
        <v>18900</v>
      </c>
    </row>
    <row r="810" spans="1:8" x14ac:dyDescent="0.2">
      <c r="A810">
        <v>18.96</v>
      </c>
      <c r="B810">
        <v>7.51</v>
      </c>
      <c r="C810">
        <v>99.53125</v>
      </c>
      <c r="F810">
        <v>7.4356435643564353E-2</v>
      </c>
      <c r="G810">
        <f>18960/(3.14*(7.77^2)/4)</f>
        <v>400.06138916696432</v>
      </c>
      <c r="H810">
        <v>18960</v>
      </c>
    </row>
    <row r="811" spans="1:8" x14ac:dyDescent="0.2">
      <c r="A811">
        <v>18.96</v>
      </c>
      <c r="B811">
        <v>7.52</v>
      </c>
      <c r="C811">
        <v>99.640625</v>
      </c>
      <c r="F811">
        <v>7.4455445544554452E-2</v>
      </c>
      <c r="G811">
        <f>18960/(3.14*(7.77^2)/4)</f>
        <v>400.06138916696432</v>
      </c>
      <c r="H811">
        <v>18960</v>
      </c>
    </row>
    <row r="812" spans="1:8" x14ac:dyDescent="0.2">
      <c r="A812">
        <v>18.98</v>
      </c>
      <c r="B812">
        <v>7.53</v>
      </c>
      <c r="C812">
        <v>99.75</v>
      </c>
      <c r="F812">
        <v>7.4554455445544551E-2</v>
      </c>
      <c r="G812">
        <f>18980/(3.14*(7.77^2)/4)</f>
        <v>400.4833948517396</v>
      </c>
      <c r="H812">
        <v>18980</v>
      </c>
    </row>
    <row r="813" spans="1:8" x14ac:dyDescent="0.2">
      <c r="A813">
        <v>18.98</v>
      </c>
      <c r="B813">
        <v>7.54</v>
      </c>
      <c r="C813">
        <v>99.96875</v>
      </c>
      <c r="F813">
        <v>7.465346534653465E-2</v>
      </c>
      <c r="G813">
        <f>18980/(3.14*(7.77^2)/4)</f>
        <v>400.4833948517396</v>
      </c>
      <c r="H813">
        <v>18980</v>
      </c>
    </row>
    <row r="814" spans="1:8" x14ac:dyDescent="0.2">
      <c r="A814">
        <v>19.02</v>
      </c>
      <c r="B814">
        <v>7.55</v>
      </c>
      <c r="C814">
        <v>100.078125</v>
      </c>
      <c r="F814">
        <v>7.4752475247524749E-2</v>
      </c>
      <c r="G814">
        <f>19020/(3.14*(7.77^2)/4)</f>
        <v>401.32740622129012</v>
      </c>
      <c r="H814">
        <v>19020</v>
      </c>
    </row>
    <row r="815" spans="1:8" x14ac:dyDescent="0.2">
      <c r="A815">
        <v>19.02</v>
      </c>
      <c r="B815">
        <v>7.56</v>
      </c>
      <c r="C815">
        <v>100.1875</v>
      </c>
      <c r="F815">
        <v>7.4851485148514849E-2</v>
      </c>
      <c r="G815">
        <f>19020/(3.14*(7.77^2)/4)</f>
        <v>401.32740622129012</v>
      </c>
      <c r="H815">
        <v>19020</v>
      </c>
    </row>
    <row r="816" spans="1:8" x14ac:dyDescent="0.2">
      <c r="A816">
        <v>19.059999999999999</v>
      </c>
      <c r="B816">
        <v>7.57</v>
      </c>
      <c r="C816">
        <v>100.296875</v>
      </c>
      <c r="F816">
        <v>7.4950495049504948E-2</v>
      </c>
      <c r="G816">
        <f>19060/(3.14*(7.77^2)/4)</f>
        <v>402.17141759084069</v>
      </c>
      <c r="H816">
        <v>19060</v>
      </c>
    </row>
    <row r="817" spans="1:8" x14ac:dyDescent="0.2">
      <c r="A817">
        <v>19.059999999999999</v>
      </c>
      <c r="B817">
        <v>7.58</v>
      </c>
      <c r="C817">
        <v>100.515625</v>
      </c>
      <c r="F817">
        <v>7.5049504950495047E-2</v>
      </c>
      <c r="G817">
        <f>19060/(3.14*(7.77^2)/4)</f>
        <v>402.17141759084069</v>
      </c>
      <c r="H817">
        <v>19060</v>
      </c>
    </row>
    <row r="818" spans="1:8" x14ac:dyDescent="0.2">
      <c r="A818">
        <v>19.100000000000001</v>
      </c>
      <c r="B818">
        <v>7.59</v>
      </c>
      <c r="C818">
        <v>100.625</v>
      </c>
      <c r="F818">
        <v>7.5148514851485146E-2</v>
      </c>
      <c r="G818">
        <f>19100/(3.14*(7.77^2)/4)</f>
        <v>403.01542896039126</v>
      </c>
      <c r="H818">
        <v>19100</v>
      </c>
    </row>
    <row r="819" spans="1:8" x14ac:dyDescent="0.2">
      <c r="A819">
        <v>19.100000000000001</v>
      </c>
      <c r="B819">
        <v>7.6</v>
      </c>
      <c r="C819">
        <v>100.734375</v>
      </c>
      <c r="F819">
        <v>7.5247524752475245E-2</v>
      </c>
      <c r="G819">
        <f>19100/(3.14*(7.77^2)/4)</f>
        <v>403.01542896039126</v>
      </c>
      <c r="H819">
        <v>19100</v>
      </c>
    </row>
    <row r="820" spans="1:8" x14ac:dyDescent="0.2">
      <c r="A820">
        <v>19.100000000000001</v>
      </c>
      <c r="B820">
        <v>7.61</v>
      </c>
      <c r="C820">
        <v>100.84375</v>
      </c>
      <c r="F820">
        <v>7.5346534653465344E-2</v>
      </c>
      <c r="G820">
        <f>19100/(3.14*(7.77^2)/4)</f>
        <v>403.01542896039126</v>
      </c>
      <c r="H820">
        <v>19100</v>
      </c>
    </row>
    <row r="821" spans="1:8" x14ac:dyDescent="0.2">
      <c r="A821">
        <v>19.14</v>
      </c>
      <c r="B821">
        <v>7.62</v>
      </c>
      <c r="C821">
        <v>100.953125</v>
      </c>
      <c r="F821">
        <v>7.5445544554455443E-2</v>
      </c>
      <c r="G821">
        <f>19140/(3.14*(7.77^2)/4)</f>
        <v>403.85944032994183</v>
      </c>
      <c r="H821">
        <v>19140</v>
      </c>
    </row>
    <row r="822" spans="1:8" x14ac:dyDescent="0.2">
      <c r="A822">
        <v>19.14</v>
      </c>
      <c r="B822">
        <v>7.63</v>
      </c>
      <c r="C822">
        <v>101.171875</v>
      </c>
      <c r="F822">
        <v>7.5544554455445542E-2</v>
      </c>
      <c r="G822">
        <f>19140/(3.14*(7.77^2)/4)</f>
        <v>403.85944032994183</v>
      </c>
      <c r="H822">
        <v>19140</v>
      </c>
    </row>
    <row r="823" spans="1:8" x14ac:dyDescent="0.2">
      <c r="A823">
        <v>19.14</v>
      </c>
      <c r="B823">
        <v>7.64</v>
      </c>
      <c r="C823">
        <v>101.28125</v>
      </c>
      <c r="F823">
        <v>7.5643564356435641E-2</v>
      </c>
      <c r="G823">
        <f>19140/(3.14*(7.77^2)/4)</f>
        <v>403.85944032994183</v>
      </c>
      <c r="H823">
        <v>19140</v>
      </c>
    </row>
    <row r="824" spans="1:8" x14ac:dyDescent="0.2">
      <c r="A824">
        <v>19.14</v>
      </c>
      <c r="B824">
        <v>7.65</v>
      </c>
      <c r="C824">
        <v>101.390625</v>
      </c>
      <c r="F824">
        <v>7.574257425742574E-2</v>
      </c>
      <c r="G824">
        <f>19140/(3.14*(7.77^2)/4)</f>
        <v>403.85944032994183</v>
      </c>
      <c r="H824">
        <v>19140</v>
      </c>
    </row>
    <row r="825" spans="1:8" x14ac:dyDescent="0.2">
      <c r="A825">
        <v>19.16</v>
      </c>
      <c r="B825">
        <v>7.66</v>
      </c>
      <c r="C825">
        <v>101.5</v>
      </c>
      <c r="F825">
        <v>7.584158415841584E-2</v>
      </c>
      <c r="G825">
        <f>19160/(3.14*(7.77^2)/4)</f>
        <v>404.28144601471712</v>
      </c>
      <c r="H825">
        <v>19160</v>
      </c>
    </row>
    <row r="826" spans="1:8" x14ac:dyDescent="0.2">
      <c r="A826">
        <v>19.16</v>
      </c>
      <c r="B826">
        <v>7.67</v>
      </c>
      <c r="C826">
        <v>101.609375</v>
      </c>
      <c r="F826">
        <v>7.5940594059405939E-2</v>
      </c>
      <c r="G826">
        <f>19160/(3.14*(7.77^2)/4)</f>
        <v>404.28144601471712</v>
      </c>
      <c r="H826">
        <v>19160</v>
      </c>
    </row>
    <row r="827" spans="1:8" x14ac:dyDescent="0.2">
      <c r="A827">
        <v>19.16</v>
      </c>
      <c r="B827">
        <v>7.67</v>
      </c>
      <c r="C827">
        <v>101.71875</v>
      </c>
      <c r="F827">
        <v>7.5940594059405939E-2</v>
      </c>
      <c r="G827">
        <f>19160/(3.14*(7.77^2)/4)</f>
        <v>404.28144601471712</v>
      </c>
      <c r="H827">
        <v>19160</v>
      </c>
    </row>
    <row r="828" spans="1:8" x14ac:dyDescent="0.2">
      <c r="A828">
        <v>19.16</v>
      </c>
      <c r="B828">
        <v>7.68</v>
      </c>
      <c r="C828">
        <v>101.828125</v>
      </c>
      <c r="F828">
        <v>7.6039603960396038E-2</v>
      </c>
      <c r="G828">
        <f>19160/(3.14*(7.77^2)/4)</f>
        <v>404.28144601471712</v>
      </c>
      <c r="H828">
        <v>19160</v>
      </c>
    </row>
    <row r="829" spans="1:8" x14ac:dyDescent="0.2">
      <c r="A829">
        <v>19.16</v>
      </c>
      <c r="B829">
        <v>7.69</v>
      </c>
      <c r="C829">
        <v>101.9375</v>
      </c>
      <c r="F829">
        <v>7.6138613861386137E-2</v>
      </c>
      <c r="G829">
        <f>19160/(3.14*(7.77^2)/4)</f>
        <v>404.28144601471712</v>
      </c>
      <c r="H829">
        <v>19160</v>
      </c>
    </row>
    <row r="830" spans="1:8" x14ac:dyDescent="0.2">
      <c r="A830">
        <v>19.22</v>
      </c>
      <c r="B830">
        <v>7.7</v>
      </c>
      <c r="C830">
        <v>102.046875</v>
      </c>
      <c r="F830">
        <v>7.6237623762376236E-2</v>
      </c>
      <c r="G830">
        <f>19220/(3.14*(7.77^2)/4)</f>
        <v>405.54746306904292</v>
      </c>
      <c r="H830">
        <v>19220</v>
      </c>
    </row>
    <row r="831" spans="1:8" x14ac:dyDescent="0.2">
      <c r="A831">
        <v>19.22</v>
      </c>
      <c r="B831">
        <v>7.71</v>
      </c>
      <c r="C831">
        <v>102.15625</v>
      </c>
      <c r="F831">
        <v>7.6336633663366335E-2</v>
      </c>
      <c r="G831">
        <f>19220/(3.14*(7.77^2)/4)</f>
        <v>405.54746306904292</v>
      </c>
      <c r="H831">
        <v>19220</v>
      </c>
    </row>
    <row r="832" spans="1:8" x14ac:dyDescent="0.2">
      <c r="A832">
        <v>19.260000000000002</v>
      </c>
      <c r="B832">
        <v>7.72</v>
      </c>
      <c r="C832">
        <v>102.375</v>
      </c>
      <c r="F832">
        <v>7.6435643564356434E-2</v>
      </c>
      <c r="G832">
        <f>19260/(3.14*(7.77^2)/4)</f>
        <v>406.39147443859349</v>
      </c>
      <c r="H832">
        <v>19260</v>
      </c>
    </row>
    <row r="833" spans="1:8" x14ac:dyDescent="0.2">
      <c r="A833">
        <v>19.260000000000002</v>
      </c>
      <c r="B833">
        <v>7.73</v>
      </c>
      <c r="C833">
        <v>102.484375</v>
      </c>
      <c r="F833">
        <v>7.6534653465346533E-2</v>
      </c>
      <c r="G833">
        <f>19260/(3.14*(7.77^2)/4)</f>
        <v>406.39147443859349</v>
      </c>
      <c r="H833">
        <v>19260</v>
      </c>
    </row>
    <row r="834" spans="1:8" x14ac:dyDescent="0.2">
      <c r="A834">
        <v>19.28</v>
      </c>
      <c r="B834">
        <v>7.74</v>
      </c>
      <c r="C834">
        <v>102.59375</v>
      </c>
      <c r="F834">
        <v>7.6633663366336632E-2</v>
      </c>
      <c r="G834">
        <f>19280/(3.14*(7.77^2)/4)</f>
        <v>406.81348012336878</v>
      </c>
      <c r="H834">
        <v>19280</v>
      </c>
    </row>
    <row r="835" spans="1:8" x14ac:dyDescent="0.2">
      <c r="A835">
        <v>19.28</v>
      </c>
      <c r="B835">
        <v>7.75</v>
      </c>
      <c r="C835">
        <v>102.703125</v>
      </c>
      <c r="F835">
        <v>7.6732673267326731E-2</v>
      </c>
      <c r="G835">
        <f>19280/(3.14*(7.77^2)/4)</f>
        <v>406.81348012336878</v>
      </c>
      <c r="H835">
        <v>19280</v>
      </c>
    </row>
    <row r="836" spans="1:8" x14ac:dyDescent="0.2">
      <c r="A836">
        <v>19.28</v>
      </c>
      <c r="B836">
        <v>7.76</v>
      </c>
      <c r="C836">
        <v>102.8125</v>
      </c>
      <c r="F836">
        <v>7.6831683168316831E-2</v>
      </c>
      <c r="G836">
        <f>19280/(3.14*(7.77^2)/4)</f>
        <v>406.81348012336878</v>
      </c>
      <c r="H836">
        <v>19280</v>
      </c>
    </row>
    <row r="837" spans="1:8" x14ac:dyDescent="0.2">
      <c r="A837">
        <v>19.260000000000002</v>
      </c>
      <c r="B837">
        <v>7.76</v>
      </c>
      <c r="C837">
        <v>102.921875</v>
      </c>
      <c r="F837">
        <v>7.6831683168316831E-2</v>
      </c>
      <c r="G837">
        <f>19260/(3.14*(7.77^2)/4)</f>
        <v>406.39147443859349</v>
      </c>
      <c r="H837">
        <v>19260</v>
      </c>
    </row>
    <row r="838" spans="1:8" x14ac:dyDescent="0.2">
      <c r="A838">
        <v>19.260000000000002</v>
      </c>
      <c r="B838">
        <v>7.77</v>
      </c>
      <c r="C838">
        <v>103.03125</v>
      </c>
      <c r="F838">
        <v>7.693069306930693E-2</v>
      </c>
      <c r="G838">
        <f>19260/(3.14*(7.77^2)/4)</f>
        <v>406.39147443859349</v>
      </c>
      <c r="H838">
        <v>19260</v>
      </c>
    </row>
    <row r="839" spans="1:8" x14ac:dyDescent="0.2">
      <c r="A839">
        <v>19.34</v>
      </c>
      <c r="B839">
        <v>7.78</v>
      </c>
      <c r="C839">
        <v>103.140625</v>
      </c>
      <c r="F839">
        <v>7.7029702970297029E-2</v>
      </c>
      <c r="G839">
        <f>19340/(3.14*(7.77^2)/4)</f>
        <v>408.07949717769458</v>
      </c>
      <c r="H839">
        <v>19340</v>
      </c>
    </row>
    <row r="840" spans="1:8" x14ac:dyDescent="0.2">
      <c r="A840">
        <v>19.34</v>
      </c>
      <c r="B840">
        <v>7.79</v>
      </c>
      <c r="C840">
        <v>103.25</v>
      </c>
      <c r="F840">
        <v>7.7128712871287128E-2</v>
      </c>
      <c r="G840">
        <f>19340/(3.14*(7.77^2)/4)</f>
        <v>408.07949717769458</v>
      </c>
      <c r="H840">
        <v>19340</v>
      </c>
    </row>
    <row r="841" spans="1:8" x14ac:dyDescent="0.2">
      <c r="A841">
        <v>19.34</v>
      </c>
      <c r="B841">
        <v>7.8</v>
      </c>
      <c r="C841">
        <v>103.359375</v>
      </c>
      <c r="F841">
        <v>7.7227722772277227E-2</v>
      </c>
      <c r="G841">
        <f>19340/(3.14*(7.77^2)/4)</f>
        <v>408.07949717769458</v>
      </c>
      <c r="H841">
        <v>19340</v>
      </c>
    </row>
    <row r="842" spans="1:8" x14ac:dyDescent="0.2">
      <c r="A842">
        <v>19.34</v>
      </c>
      <c r="B842">
        <v>7.81</v>
      </c>
      <c r="C842">
        <v>103.46875</v>
      </c>
      <c r="F842">
        <v>7.7326732673267326E-2</v>
      </c>
      <c r="G842">
        <f>19340/(3.14*(7.77^2)/4)</f>
        <v>408.07949717769458</v>
      </c>
      <c r="H842">
        <v>19340</v>
      </c>
    </row>
    <row r="843" spans="1:8" x14ac:dyDescent="0.2">
      <c r="A843">
        <v>19.38</v>
      </c>
      <c r="B843">
        <v>7.82</v>
      </c>
      <c r="C843">
        <v>103.6875</v>
      </c>
      <c r="F843">
        <v>7.7425742574257425E-2</v>
      </c>
      <c r="G843">
        <f>19380/(3.14*(7.77^2)/4)</f>
        <v>408.92350854724515</v>
      </c>
      <c r="H843">
        <v>19380</v>
      </c>
    </row>
    <row r="844" spans="1:8" x14ac:dyDescent="0.2">
      <c r="A844">
        <v>19.38</v>
      </c>
      <c r="B844">
        <v>7.83</v>
      </c>
      <c r="C844">
        <v>103.796875</v>
      </c>
      <c r="F844">
        <v>7.7524752475247524E-2</v>
      </c>
      <c r="G844">
        <f>19380/(3.14*(7.77^2)/4)</f>
        <v>408.92350854724515</v>
      </c>
      <c r="H844">
        <v>19380</v>
      </c>
    </row>
    <row r="845" spans="1:8" x14ac:dyDescent="0.2">
      <c r="A845">
        <v>19.38</v>
      </c>
      <c r="B845">
        <v>7.84</v>
      </c>
      <c r="C845">
        <v>103.90625</v>
      </c>
      <c r="F845">
        <v>7.7623762376237623E-2</v>
      </c>
      <c r="G845">
        <f>19380/(3.14*(7.77^2)/4)</f>
        <v>408.92350854724515</v>
      </c>
      <c r="H845">
        <v>19380</v>
      </c>
    </row>
    <row r="846" spans="1:8" x14ac:dyDescent="0.2">
      <c r="A846">
        <v>19.420000000000002</v>
      </c>
      <c r="B846">
        <v>7.85</v>
      </c>
      <c r="C846">
        <v>104.015625</v>
      </c>
      <c r="F846">
        <v>7.7722772277227722E-2</v>
      </c>
      <c r="G846">
        <f>19420/(3.14*(7.77^2)/4)</f>
        <v>409.76751991679572</v>
      </c>
      <c r="H846">
        <v>19420</v>
      </c>
    </row>
    <row r="847" spans="1:8" x14ac:dyDescent="0.2">
      <c r="A847">
        <v>19.420000000000002</v>
      </c>
      <c r="B847">
        <v>7.86</v>
      </c>
      <c r="C847">
        <v>104.125</v>
      </c>
      <c r="F847">
        <v>7.7821782178217822E-2</v>
      </c>
      <c r="G847">
        <f>19420/(3.14*(7.77^2)/4)</f>
        <v>409.76751991679572</v>
      </c>
      <c r="H847">
        <v>19420</v>
      </c>
    </row>
    <row r="848" spans="1:8" x14ac:dyDescent="0.2">
      <c r="A848">
        <v>19.420000000000002</v>
      </c>
      <c r="B848">
        <v>7.87</v>
      </c>
      <c r="C848">
        <v>104.34375</v>
      </c>
      <c r="F848">
        <v>7.7920792079207921E-2</v>
      </c>
      <c r="G848">
        <f>19420/(3.14*(7.77^2)/4)</f>
        <v>409.76751991679572</v>
      </c>
      <c r="H848">
        <v>19420</v>
      </c>
    </row>
    <row r="849" spans="1:8" x14ac:dyDescent="0.2">
      <c r="A849">
        <v>19.420000000000002</v>
      </c>
      <c r="B849">
        <v>7.88</v>
      </c>
      <c r="C849">
        <v>104.453125</v>
      </c>
      <c r="F849">
        <v>7.801980198019802E-2</v>
      </c>
      <c r="G849">
        <f>19420/(3.14*(7.77^2)/4)</f>
        <v>409.76751991679572</v>
      </c>
      <c r="H849">
        <v>19420</v>
      </c>
    </row>
    <row r="850" spans="1:8" x14ac:dyDescent="0.2">
      <c r="A850">
        <v>19.440000000000001</v>
      </c>
      <c r="B850">
        <v>7.89</v>
      </c>
      <c r="C850">
        <v>104.5625</v>
      </c>
      <c r="F850">
        <v>7.8118811881188119E-2</v>
      </c>
      <c r="G850">
        <f>19440/(3.14*(7.77^2)/4)</f>
        <v>410.18952560157101</v>
      </c>
      <c r="H850">
        <v>19440</v>
      </c>
    </row>
    <row r="851" spans="1:8" x14ac:dyDescent="0.2">
      <c r="A851">
        <v>19.440000000000001</v>
      </c>
      <c r="B851">
        <v>7.9</v>
      </c>
      <c r="C851">
        <v>104.671875</v>
      </c>
      <c r="F851">
        <v>7.8217821782178218E-2</v>
      </c>
      <c r="G851">
        <f>19440/(3.14*(7.77^2)/4)</f>
        <v>410.18952560157101</v>
      </c>
      <c r="H851">
        <v>19440</v>
      </c>
    </row>
    <row r="852" spans="1:8" x14ac:dyDescent="0.2">
      <c r="A852">
        <v>19.48</v>
      </c>
      <c r="B852">
        <v>7.91</v>
      </c>
      <c r="C852">
        <v>104.890625</v>
      </c>
      <c r="F852">
        <v>7.8316831683168317E-2</v>
      </c>
      <c r="G852">
        <f>19480/(3.14*(7.77^2)/4)</f>
        <v>411.03353697112158</v>
      </c>
      <c r="H852">
        <v>19480</v>
      </c>
    </row>
    <row r="853" spans="1:8" x14ac:dyDescent="0.2">
      <c r="A853">
        <v>19.48</v>
      </c>
      <c r="B853">
        <v>7.92</v>
      </c>
      <c r="C853">
        <v>105</v>
      </c>
      <c r="F853">
        <v>7.8415841584158416E-2</v>
      </c>
      <c r="G853">
        <f>19480/(3.14*(7.77^2)/4)</f>
        <v>411.03353697112158</v>
      </c>
      <c r="H853">
        <v>19480</v>
      </c>
    </row>
    <row r="854" spans="1:8" x14ac:dyDescent="0.2">
      <c r="A854">
        <v>19.5</v>
      </c>
      <c r="B854">
        <v>7.93</v>
      </c>
      <c r="C854">
        <v>105.109375</v>
      </c>
      <c r="F854">
        <v>7.8514851485148515E-2</v>
      </c>
      <c r="G854">
        <f t="shared" ref="G854:G860" si="15">19500/(3.14*(7.77^2)/4)</f>
        <v>411.45554265589681</v>
      </c>
      <c r="H854">
        <v>19500</v>
      </c>
    </row>
    <row r="855" spans="1:8" x14ac:dyDescent="0.2">
      <c r="A855">
        <v>19.5</v>
      </c>
      <c r="B855">
        <v>7.94</v>
      </c>
      <c r="C855">
        <v>105.21875</v>
      </c>
      <c r="F855">
        <v>7.8613861386138614E-2</v>
      </c>
      <c r="G855">
        <f t="shared" si="15"/>
        <v>411.45554265589681</v>
      </c>
      <c r="H855">
        <v>19500</v>
      </c>
    </row>
    <row r="856" spans="1:8" x14ac:dyDescent="0.2">
      <c r="A856">
        <v>19.5</v>
      </c>
      <c r="B856">
        <v>7.95</v>
      </c>
      <c r="C856">
        <v>105.328125</v>
      </c>
      <c r="F856">
        <v>7.8712871287128713E-2</v>
      </c>
      <c r="G856">
        <f t="shared" si="15"/>
        <v>411.45554265589681</v>
      </c>
      <c r="H856">
        <v>19500</v>
      </c>
    </row>
    <row r="857" spans="1:8" x14ac:dyDescent="0.2">
      <c r="A857">
        <v>19.5</v>
      </c>
      <c r="B857">
        <v>7.96</v>
      </c>
      <c r="C857">
        <v>105.4375</v>
      </c>
      <c r="F857">
        <v>7.8811881188118812E-2</v>
      </c>
      <c r="G857">
        <f t="shared" si="15"/>
        <v>411.45554265589681</v>
      </c>
      <c r="H857">
        <v>19500</v>
      </c>
    </row>
    <row r="858" spans="1:8" x14ac:dyDescent="0.2">
      <c r="A858">
        <v>19.5</v>
      </c>
      <c r="B858">
        <v>7.97</v>
      </c>
      <c r="C858">
        <v>105.65625</v>
      </c>
      <c r="F858">
        <v>7.8910891089108912E-2</v>
      </c>
      <c r="G858">
        <f t="shared" si="15"/>
        <v>411.45554265589681</v>
      </c>
      <c r="H858">
        <v>19500</v>
      </c>
    </row>
    <row r="859" spans="1:8" x14ac:dyDescent="0.2">
      <c r="A859">
        <v>19.5</v>
      </c>
      <c r="B859">
        <v>7.98</v>
      </c>
      <c r="C859">
        <v>105.765625</v>
      </c>
      <c r="F859">
        <v>7.9009900990099011E-2</v>
      </c>
      <c r="G859">
        <f t="shared" si="15"/>
        <v>411.45554265589681</v>
      </c>
      <c r="H859">
        <v>19500</v>
      </c>
    </row>
    <row r="860" spans="1:8" x14ac:dyDescent="0.2">
      <c r="A860">
        <v>19.5</v>
      </c>
      <c r="B860">
        <v>7.99</v>
      </c>
      <c r="C860">
        <v>105.875</v>
      </c>
      <c r="F860">
        <v>7.910891089108911E-2</v>
      </c>
      <c r="G860">
        <f t="shared" si="15"/>
        <v>411.45554265589681</v>
      </c>
      <c r="H860">
        <v>19500</v>
      </c>
    </row>
    <row r="861" spans="1:8" x14ac:dyDescent="0.2">
      <c r="A861">
        <v>19.52</v>
      </c>
      <c r="B861">
        <v>8</v>
      </c>
      <c r="C861">
        <v>105.984375</v>
      </c>
      <c r="F861">
        <v>7.9207920792079209E-2</v>
      </c>
      <c r="G861">
        <f>19520/(3.14*(7.77^2)/4)</f>
        <v>411.87754834067209</v>
      </c>
      <c r="H861">
        <v>19520</v>
      </c>
    </row>
    <row r="862" spans="1:8" x14ac:dyDescent="0.2">
      <c r="A862">
        <v>19.52</v>
      </c>
      <c r="B862">
        <v>8.01</v>
      </c>
      <c r="C862">
        <v>106.09375</v>
      </c>
      <c r="F862">
        <v>7.9306930693069308E-2</v>
      </c>
      <c r="G862">
        <f>19520/(3.14*(7.77^2)/4)</f>
        <v>411.87754834067209</v>
      </c>
      <c r="H862">
        <v>19520</v>
      </c>
    </row>
    <row r="863" spans="1:8" x14ac:dyDescent="0.2">
      <c r="A863">
        <v>19.52</v>
      </c>
      <c r="B863">
        <v>8.02</v>
      </c>
      <c r="C863">
        <v>106.203125</v>
      </c>
      <c r="F863">
        <v>7.9405940594059407E-2</v>
      </c>
      <c r="G863">
        <f>19520/(3.14*(7.77^2)/4)</f>
        <v>411.87754834067209</v>
      </c>
      <c r="H863">
        <v>19520</v>
      </c>
    </row>
    <row r="864" spans="1:8" x14ac:dyDescent="0.2">
      <c r="A864">
        <v>19.579999999999998</v>
      </c>
      <c r="B864">
        <v>8.02</v>
      </c>
      <c r="C864">
        <v>106.3125</v>
      </c>
      <c r="F864">
        <v>7.9405940594059407E-2</v>
      </c>
      <c r="G864">
        <f>19580/(3.14*(7.77^2)/4)</f>
        <v>413.14356539499795</v>
      </c>
      <c r="H864">
        <v>19580</v>
      </c>
    </row>
    <row r="865" spans="1:8" x14ac:dyDescent="0.2">
      <c r="A865">
        <v>19.579999999999998</v>
      </c>
      <c r="B865">
        <v>8.0299999999999994</v>
      </c>
      <c r="C865">
        <v>106.421875</v>
      </c>
      <c r="F865">
        <v>7.9504950495049492E-2</v>
      </c>
      <c r="G865">
        <f>19580/(3.14*(7.77^2)/4)</f>
        <v>413.14356539499795</v>
      </c>
      <c r="H865">
        <v>19580</v>
      </c>
    </row>
    <row r="866" spans="1:8" x14ac:dyDescent="0.2">
      <c r="A866">
        <v>19.600000000000001</v>
      </c>
      <c r="B866">
        <v>8.0399999999999991</v>
      </c>
      <c r="C866">
        <v>106.53125</v>
      </c>
      <c r="F866">
        <v>7.9603960396039591E-2</v>
      </c>
      <c r="G866">
        <f>19600/(3.14*(7.77^2)/4)</f>
        <v>413.56557107977324</v>
      </c>
      <c r="H866">
        <v>19600</v>
      </c>
    </row>
    <row r="867" spans="1:8" x14ac:dyDescent="0.2">
      <c r="A867">
        <v>19.600000000000001</v>
      </c>
      <c r="B867">
        <v>8.0500000000000007</v>
      </c>
      <c r="C867">
        <v>106.640625</v>
      </c>
      <c r="F867">
        <v>7.9702970297029704E-2</v>
      </c>
      <c r="G867">
        <f>19600/(3.14*(7.77^2)/4)</f>
        <v>413.56557107977324</v>
      </c>
      <c r="H867">
        <v>19600</v>
      </c>
    </row>
    <row r="868" spans="1:8" x14ac:dyDescent="0.2">
      <c r="A868">
        <v>19.600000000000001</v>
      </c>
      <c r="B868">
        <v>8.06</v>
      </c>
      <c r="C868">
        <v>106.75</v>
      </c>
      <c r="F868">
        <v>7.9801980198019803E-2</v>
      </c>
      <c r="G868">
        <f>19600/(3.14*(7.77^2)/4)</f>
        <v>413.56557107977324</v>
      </c>
      <c r="H868">
        <v>19600</v>
      </c>
    </row>
    <row r="869" spans="1:8" x14ac:dyDescent="0.2">
      <c r="A869">
        <v>19.64</v>
      </c>
      <c r="B869">
        <v>8.07</v>
      </c>
      <c r="C869">
        <v>106.859375</v>
      </c>
      <c r="F869">
        <v>7.9900990099009903E-2</v>
      </c>
      <c r="G869">
        <f>19640/(3.14*(7.77^2)/4)</f>
        <v>414.40958244932381</v>
      </c>
      <c r="H869">
        <v>19640</v>
      </c>
    </row>
    <row r="870" spans="1:8" x14ac:dyDescent="0.2">
      <c r="A870">
        <v>19.64</v>
      </c>
      <c r="B870">
        <v>8.08</v>
      </c>
      <c r="C870">
        <v>106.96875</v>
      </c>
      <c r="F870">
        <v>0.08</v>
      </c>
      <c r="G870">
        <f>19640/(3.14*(7.77^2)/4)</f>
        <v>414.40958244932381</v>
      </c>
      <c r="H870">
        <v>19640</v>
      </c>
    </row>
    <row r="871" spans="1:8" x14ac:dyDescent="0.2">
      <c r="A871">
        <v>19.66</v>
      </c>
      <c r="B871">
        <v>8.09</v>
      </c>
      <c r="C871">
        <v>107.078125</v>
      </c>
      <c r="F871">
        <v>8.0099009900990101E-2</v>
      </c>
      <c r="G871">
        <f>19660/(3.14*(7.77^2)/4)</f>
        <v>414.83158813409904</v>
      </c>
      <c r="H871">
        <v>19660</v>
      </c>
    </row>
    <row r="872" spans="1:8" x14ac:dyDescent="0.2">
      <c r="A872">
        <v>19.66</v>
      </c>
      <c r="B872">
        <v>8.1</v>
      </c>
      <c r="C872">
        <v>107.296875</v>
      </c>
      <c r="F872">
        <v>8.01980198019802E-2</v>
      </c>
      <c r="G872">
        <f>19660/(3.14*(7.77^2)/4)</f>
        <v>414.83158813409904</v>
      </c>
      <c r="H872">
        <v>19660</v>
      </c>
    </row>
    <row r="873" spans="1:8" x14ac:dyDescent="0.2">
      <c r="A873">
        <v>19.66</v>
      </c>
      <c r="B873">
        <v>8.11</v>
      </c>
      <c r="C873">
        <v>107.40625</v>
      </c>
      <c r="F873">
        <v>8.0297029702970285E-2</v>
      </c>
      <c r="G873">
        <f>19660/(3.14*(7.77^2)/4)</f>
        <v>414.83158813409904</v>
      </c>
      <c r="H873">
        <v>19660</v>
      </c>
    </row>
    <row r="874" spans="1:8" x14ac:dyDescent="0.2">
      <c r="A874">
        <v>19.66</v>
      </c>
      <c r="B874">
        <v>8.1199999999999992</v>
      </c>
      <c r="C874">
        <v>107.515625</v>
      </c>
      <c r="F874">
        <v>8.0396039603960384E-2</v>
      </c>
      <c r="G874">
        <f>19660/(3.14*(7.77^2)/4)</f>
        <v>414.83158813409904</v>
      </c>
      <c r="H874">
        <v>19660</v>
      </c>
    </row>
    <row r="875" spans="1:8" x14ac:dyDescent="0.2">
      <c r="A875">
        <v>19.66</v>
      </c>
      <c r="B875">
        <v>8.1300000000000008</v>
      </c>
      <c r="C875">
        <v>107.625</v>
      </c>
      <c r="F875">
        <v>8.0495049504950497E-2</v>
      </c>
      <c r="G875">
        <f>19660/(3.14*(7.77^2)/4)</f>
        <v>414.83158813409904</v>
      </c>
      <c r="H875">
        <v>19660</v>
      </c>
    </row>
    <row r="876" spans="1:8" x14ac:dyDescent="0.2">
      <c r="A876">
        <v>19.68</v>
      </c>
      <c r="B876">
        <v>8.14</v>
      </c>
      <c r="C876">
        <v>107.734375</v>
      </c>
      <c r="F876">
        <v>8.0594059405940596E-2</v>
      </c>
      <c r="G876">
        <f>19680/(3.14*(7.77^2)/4)</f>
        <v>415.25359381887432</v>
      </c>
      <c r="H876">
        <v>19680</v>
      </c>
    </row>
    <row r="877" spans="1:8" x14ac:dyDescent="0.2">
      <c r="A877">
        <v>19.68</v>
      </c>
      <c r="B877">
        <v>8.15</v>
      </c>
      <c r="C877">
        <v>107.84375</v>
      </c>
      <c r="F877">
        <v>8.0693069306930695E-2</v>
      </c>
      <c r="G877">
        <f>19680/(3.14*(7.77^2)/4)</f>
        <v>415.25359381887432</v>
      </c>
      <c r="H877">
        <v>19680</v>
      </c>
    </row>
    <row r="878" spans="1:8" x14ac:dyDescent="0.2">
      <c r="A878">
        <v>19.72</v>
      </c>
      <c r="B878">
        <v>8.16</v>
      </c>
      <c r="C878">
        <v>107.953125</v>
      </c>
      <c r="F878">
        <v>8.0792079207920794E-2</v>
      </c>
      <c r="G878">
        <f>19720/(3.14*(7.77^2)/4)</f>
        <v>416.09760518842489</v>
      </c>
      <c r="H878">
        <v>19720</v>
      </c>
    </row>
    <row r="879" spans="1:8" x14ac:dyDescent="0.2">
      <c r="A879">
        <v>19.72</v>
      </c>
      <c r="B879">
        <v>8.17</v>
      </c>
      <c r="C879">
        <v>108.171875</v>
      </c>
      <c r="F879">
        <v>8.0891089108910894E-2</v>
      </c>
      <c r="G879">
        <f>19720/(3.14*(7.77^2)/4)</f>
        <v>416.09760518842489</v>
      </c>
      <c r="H879">
        <v>19720</v>
      </c>
    </row>
    <row r="880" spans="1:8" x14ac:dyDescent="0.2">
      <c r="A880">
        <v>19.72</v>
      </c>
      <c r="B880">
        <v>8.18</v>
      </c>
      <c r="C880">
        <v>108.28125</v>
      </c>
      <c r="F880">
        <v>8.0990099009900993E-2</v>
      </c>
      <c r="G880">
        <f>19720/(3.14*(7.77^2)/4)</f>
        <v>416.09760518842489</v>
      </c>
      <c r="H880">
        <v>19720</v>
      </c>
    </row>
    <row r="881" spans="1:8" x14ac:dyDescent="0.2">
      <c r="A881">
        <v>19.72</v>
      </c>
      <c r="B881">
        <v>8.19</v>
      </c>
      <c r="C881">
        <v>108.390625</v>
      </c>
      <c r="F881">
        <v>8.1089108910891078E-2</v>
      </c>
      <c r="G881">
        <f>19720/(3.14*(7.77^2)/4)</f>
        <v>416.09760518842489</v>
      </c>
      <c r="H881">
        <v>19720</v>
      </c>
    </row>
    <row r="882" spans="1:8" x14ac:dyDescent="0.2">
      <c r="A882">
        <v>19.760000000000002</v>
      </c>
      <c r="B882">
        <v>8.1999999999999993</v>
      </c>
      <c r="C882">
        <v>108.5</v>
      </c>
      <c r="F882">
        <v>8.1188118811881177E-2</v>
      </c>
      <c r="G882">
        <f>19760/(3.14*(7.77^2)/4)</f>
        <v>416.94161655797546</v>
      </c>
      <c r="H882">
        <v>19760</v>
      </c>
    </row>
    <row r="883" spans="1:8" x14ac:dyDescent="0.2">
      <c r="A883">
        <v>19.760000000000002</v>
      </c>
      <c r="B883">
        <v>8.2100000000000009</v>
      </c>
      <c r="C883">
        <v>108.609375</v>
      </c>
      <c r="F883">
        <v>8.128712871287129E-2</v>
      </c>
      <c r="G883">
        <f>19760/(3.14*(7.77^2)/4)</f>
        <v>416.94161655797546</v>
      </c>
      <c r="H883">
        <v>19760</v>
      </c>
    </row>
    <row r="884" spans="1:8" x14ac:dyDescent="0.2">
      <c r="A884">
        <v>19.760000000000002</v>
      </c>
      <c r="B884">
        <v>8.2200000000000006</v>
      </c>
      <c r="C884">
        <v>108.71875</v>
      </c>
      <c r="F884">
        <v>8.1386138613861389E-2</v>
      </c>
      <c r="G884">
        <f>19760/(3.14*(7.77^2)/4)</f>
        <v>416.94161655797546</v>
      </c>
      <c r="H884">
        <v>19760</v>
      </c>
    </row>
    <row r="885" spans="1:8" x14ac:dyDescent="0.2">
      <c r="A885">
        <v>19.739999999999998</v>
      </c>
      <c r="B885">
        <v>8.23</v>
      </c>
      <c r="C885">
        <v>108.828125</v>
      </c>
      <c r="F885">
        <v>8.1485148514851488E-2</v>
      </c>
      <c r="G885">
        <f>19740/(3.14*(7.77^2)/4)</f>
        <v>416.51961087320018</v>
      </c>
      <c r="H885">
        <v>19740</v>
      </c>
    </row>
    <row r="886" spans="1:8" x14ac:dyDescent="0.2">
      <c r="A886">
        <v>19.739999999999998</v>
      </c>
      <c r="B886">
        <v>8.24</v>
      </c>
      <c r="C886">
        <v>108.9375</v>
      </c>
      <c r="F886">
        <v>8.1584158415841587E-2</v>
      </c>
      <c r="G886">
        <f>19740/(3.14*(7.77^2)/4)</f>
        <v>416.51961087320018</v>
      </c>
      <c r="H886">
        <v>19740</v>
      </c>
    </row>
    <row r="887" spans="1:8" x14ac:dyDescent="0.2">
      <c r="A887">
        <v>19.78</v>
      </c>
      <c r="B887">
        <v>8.25</v>
      </c>
      <c r="C887">
        <v>109.046875</v>
      </c>
      <c r="F887">
        <v>8.1683168316831686E-2</v>
      </c>
      <c r="G887">
        <f>19780/(3.14*(7.77^2)/4)</f>
        <v>417.36362224275075</v>
      </c>
      <c r="H887">
        <v>19780</v>
      </c>
    </row>
    <row r="888" spans="1:8" x14ac:dyDescent="0.2">
      <c r="A888">
        <v>19.78</v>
      </c>
      <c r="B888">
        <v>8.26</v>
      </c>
      <c r="C888">
        <v>109.265625</v>
      </c>
      <c r="F888">
        <v>8.1782178217821785E-2</v>
      </c>
      <c r="G888">
        <f>19780/(3.14*(7.77^2)/4)</f>
        <v>417.36362224275075</v>
      </c>
      <c r="H888">
        <v>19780</v>
      </c>
    </row>
    <row r="889" spans="1:8" x14ac:dyDescent="0.2">
      <c r="A889">
        <v>19.8</v>
      </c>
      <c r="B889">
        <v>8.27</v>
      </c>
      <c r="C889">
        <v>109.375</v>
      </c>
      <c r="F889">
        <v>8.1881188118811871E-2</v>
      </c>
      <c r="G889">
        <f>19800/(3.14*(7.77^2)/4)</f>
        <v>417.78562792752604</v>
      </c>
      <c r="H889">
        <v>19800</v>
      </c>
    </row>
    <row r="890" spans="1:8" x14ac:dyDescent="0.2">
      <c r="A890">
        <v>19.8</v>
      </c>
      <c r="B890">
        <v>8.2799999999999994</v>
      </c>
      <c r="C890">
        <v>109.484375</v>
      </c>
      <c r="F890">
        <v>8.198019801980197E-2</v>
      </c>
      <c r="G890">
        <f>19800/(3.14*(7.77^2)/4)</f>
        <v>417.78562792752604</v>
      </c>
      <c r="H890">
        <v>19800</v>
      </c>
    </row>
    <row r="891" spans="1:8" x14ac:dyDescent="0.2">
      <c r="A891">
        <v>19.8</v>
      </c>
      <c r="B891">
        <v>8.2899999999999991</v>
      </c>
      <c r="C891">
        <v>109.59375</v>
      </c>
      <c r="F891">
        <v>8.2079207920792069E-2</v>
      </c>
      <c r="G891">
        <f>19800/(3.14*(7.77^2)/4)</f>
        <v>417.78562792752604</v>
      </c>
      <c r="H891">
        <v>19800</v>
      </c>
    </row>
    <row r="892" spans="1:8" x14ac:dyDescent="0.2">
      <c r="A892">
        <v>19.8</v>
      </c>
      <c r="B892">
        <v>8.3000000000000007</v>
      </c>
      <c r="C892">
        <v>109.703125</v>
      </c>
      <c r="F892">
        <v>8.2178217821782182E-2</v>
      </c>
      <c r="G892">
        <f>19800/(3.14*(7.77^2)/4)</f>
        <v>417.78562792752604</v>
      </c>
      <c r="H892">
        <v>19800</v>
      </c>
    </row>
    <row r="893" spans="1:8" x14ac:dyDescent="0.2">
      <c r="A893">
        <v>19.8</v>
      </c>
      <c r="B893">
        <v>8.31</v>
      </c>
      <c r="C893">
        <v>109.8125</v>
      </c>
      <c r="F893">
        <v>8.2277227722772281E-2</v>
      </c>
      <c r="G893">
        <f>19800/(3.14*(7.77^2)/4)</f>
        <v>417.78562792752604</v>
      </c>
      <c r="H893">
        <v>19800</v>
      </c>
    </row>
    <row r="894" spans="1:8" x14ac:dyDescent="0.2">
      <c r="A894">
        <v>19.84</v>
      </c>
      <c r="B894">
        <v>8.32</v>
      </c>
      <c r="C894">
        <v>109.921875</v>
      </c>
      <c r="F894">
        <v>8.237623762376238E-2</v>
      </c>
      <c r="G894">
        <f>19840/(3.14*(7.77^2)/4)</f>
        <v>418.62963929707655</v>
      </c>
      <c r="H894">
        <v>19840</v>
      </c>
    </row>
    <row r="895" spans="1:8" x14ac:dyDescent="0.2">
      <c r="A895">
        <v>19.84</v>
      </c>
      <c r="B895">
        <v>8.33</v>
      </c>
      <c r="C895">
        <v>110.03125</v>
      </c>
      <c r="F895">
        <v>8.2475247524752479E-2</v>
      </c>
      <c r="G895">
        <f>19840/(3.14*(7.77^2)/4)</f>
        <v>418.62963929707655</v>
      </c>
      <c r="H895">
        <v>19840</v>
      </c>
    </row>
    <row r="896" spans="1:8" x14ac:dyDescent="0.2">
      <c r="A896">
        <v>19.84</v>
      </c>
      <c r="B896">
        <v>8.34</v>
      </c>
      <c r="C896">
        <v>110.25</v>
      </c>
      <c r="F896">
        <v>8.2574257425742578E-2</v>
      </c>
      <c r="G896">
        <f>19840/(3.14*(7.77^2)/4)</f>
        <v>418.62963929707655</v>
      </c>
      <c r="H896">
        <v>19840</v>
      </c>
    </row>
    <row r="897" spans="1:8" x14ac:dyDescent="0.2">
      <c r="A897">
        <v>19.84</v>
      </c>
      <c r="B897">
        <v>8.35</v>
      </c>
      <c r="C897">
        <v>110.359375</v>
      </c>
      <c r="F897">
        <v>8.2673267326732663E-2</v>
      </c>
      <c r="G897">
        <f>19840/(3.14*(7.77^2)/4)</f>
        <v>418.62963929707655</v>
      </c>
      <c r="H897">
        <v>19840</v>
      </c>
    </row>
    <row r="898" spans="1:8" x14ac:dyDescent="0.2">
      <c r="A898">
        <v>19.86</v>
      </c>
      <c r="B898">
        <v>8.36</v>
      </c>
      <c r="C898">
        <v>110.46875</v>
      </c>
      <c r="F898">
        <v>8.2772277227722763E-2</v>
      </c>
      <c r="G898">
        <f>19860/(3.14*(7.77^2)/4)</f>
        <v>419.05164498185184</v>
      </c>
      <c r="H898">
        <v>19860</v>
      </c>
    </row>
    <row r="899" spans="1:8" x14ac:dyDescent="0.2">
      <c r="A899">
        <v>19.86</v>
      </c>
      <c r="B899">
        <v>8.3699999999999992</v>
      </c>
      <c r="C899">
        <v>110.578125</v>
      </c>
      <c r="F899">
        <v>8.2871287128712862E-2</v>
      </c>
      <c r="G899">
        <f>19860/(3.14*(7.77^2)/4)</f>
        <v>419.05164498185184</v>
      </c>
      <c r="H899">
        <v>19860</v>
      </c>
    </row>
    <row r="900" spans="1:8" x14ac:dyDescent="0.2">
      <c r="A900">
        <v>19.86</v>
      </c>
      <c r="B900">
        <v>8.3800000000000008</v>
      </c>
      <c r="C900">
        <v>110.6875</v>
      </c>
      <c r="F900">
        <v>8.2970297029702975E-2</v>
      </c>
      <c r="G900">
        <f>19860/(3.14*(7.77^2)/4)</f>
        <v>419.05164498185184</v>
      </c>
      <c r="H900">
        <v>19860</v>
      </c>
    </row>
    <row r="901" spans="1:8" x14ac:dyDescent="0.2">
      <c r="A901">
        <v>19.88</v>
      </c>
      <c r="B901">
        <v>8.39</v>
      </c>
      <c r="C901">
        <v>110.796875</v>
      </c>
      <c r="F901">
        <v>8.3069306930693074E-2</v>
      </c>
      <c r="G901">
        <f>19880/(3.14*(7.77^2)/4)</f>
        <v>419.47365066662712</v>
      </c>
      <c r="H901">
        <v>19880</v>
      </c>
    </row>
    <row r="902" spans="1:8" x14ac:dyDescent="0.2">
      <c r="A902">
        <v>19.88</v>
      </c>
      <c r="B902">
        <v>8.4</v>
      </c>
      <c r="C902">
        <v>110.90625</v>
      </c>
      <c r="F902">
        <v>8.3168316831683173E-2</v>
      </c>
      <c r="G902">
        <f>19880/(3.14*(7.77^2)/4)</f>
        <v>419.47365066662712</v>
      </c>
      <c r="H902">
        <v>19880</v>
      </c>
    </row>
    <row r="903" spans="1:8" x14ac:dyDescent="0.2">
      <c r="A903">
        <v>19.940000000000001</v>
      </c>
      <c r="B903">
        <v>8.41</v>
      </c>
      <c r="C903">
        <v>111.015625</v>
      </c>
      <c r="F903">
        <v>8.3267326732673272E-2</v>
      </c>
      <c r="G903">
        <f>19940/(3.14*(7.77^2)/4)</f>
        <v>420.73966772095298</v>
      </c>
      <c r="H903">
        <v>19940</v>
      </c>
    </row>
    <row r="904" spans="1:8" x14ac:dyDescent="0.2">
      <c r="A904">
        <v>19.940000000000001</v>
      </c>
      <c r="B904">
        <v>8.42</v>
      </c>
      <c r="C904">
        <v>111.125</v>
      </c>
      <c r="F904">
        <v>8.3366336633663371E-2</v>
      </c>
      <c r="G904">
        <f>19940/(3.14*(7.77^2)/4)</f>
        <v>420.73966772095298</v>
      </c>
      <c r="H904">
        <v>19940</v>
      </c>
    </row>
    <row r="905" spans="1:8" x14ac:dyDescent="0.2">
      <c r="A905">
        <v>19.96</v>
      </c>
      <c r="B905">
        <v>8.43</v>
      </c>
      <c r="C905">
        <v>111.34375</v>
      </c>
      <c r="F905">
        <v>8.3465346534653456E-2</v>
      </c>
      <c r="G905">
        <f>19960/(3.14*(7.77^2)/4)</f>
        <v>421.16167340572827</v>
      </c>
      <c r="H905">
        <v>19960</v>
      </c>
    </row>
    <row r="906" spans="1:8" x14ac:dyDescent="0.2">
      <c r="A906">
        <v>19.96</v>
      </c>
      <c r="B906">
        <v>8.44</v>
      </c>
      <c r="C906">
        <v>111.453125</v>
      </c>
      <c r="F906">
        <v>8.3564356435643555E-2</v>
      </c>
      <c r="G906">
        <f>19960/(3.14*(7.77^2)/4)</f>
        <v>421.16167340572827</v>
      </c>
      <c r="H906">
        <v>19960</v>
      </c>
    </row>
    <row r="907" spans="1:8" x14ac:dyDescent="0.2">
      <c r="A907">
        <v>19.96</v>
      </c>
      <c r="B907">
        <v>8.4499999999999993</v>
      </c>
      <c r="C907">
        <v>111.5625</v>
      </c>
      <c r="F907">
        <v>8.3663366336633654E-2</v>
      </c>
      <c r="G907">
        <f>19960/(3.14*(7.77^2)/4)</f>
        <v>421.16167340572827</v>
      </c>
      <c r="H907">
        <v>19960</v>
      </c>
    </row>
    <row r="908" spans="1:8" x14ac:dyDescent="0.2">
      <c r="A908">
        <v>19.940000000000001</v>
      </c>
      <c r="B908">
        <v>8.4600000000000009</v>
      </c>
      <c r="C908">
        <v>111.671875</v>
      </c>
      <c r="F908">
        <v>8.3762376237623767E-2</v>
      </c>
      <c r="G908">
        <f>19940/(3.14*(7.77^2)/4)</f>
        <v>420.73966772095298</v>
      </c>
      <c r="H908">
        <v>19940</v>
      </c>
    </row>
    <row r="909" spans="1:8" x14ac:dyDescent="0.2">
      <c r="A909">
        <v>19.940000000000001</v>
      </c>
      <c r="B909">
        <v>8.4700000000000006</v>
      </c>
      <c r="C909">
        <v>111.78125</v>
      </c>
      <c r="F909">
        <v>8.3861386138613866E-2</v>
      </c>
      <c r="G909">
        <f>19940/(3.14*(7.77^2)/4)</f>
        <v>420.73966772095298</v>
      </c>
      <c r="H909">
        <v>19940</v>
      </c>
    </row>
    <row r="910" spans="1:8" x14ac:dyDescent="0.2">
      <c r="A910">
        <v>19.96</v>
      </c>
      <c r="B910">
        <v>8.48</v>
      </c>
      <c r="C910">
        <v>111.890625</v>
      </c>
      <c r="F910">
        <v>8.3960396039603966E-2</v>
      </c>
      <c r="G910">
        <f>19960/(3.14*(7.77^2)/4)</f>
        <v>421.16167340572827</v>
      </c>
      <c r="H910">
        <v>19960</v>
      </c>
    </row>
    <row r="911" spans="1:8" x14ac:dyDescent="0.2">
      <c r="A911">
        <v>19.96</v>
      </c>
      <c r="B911">
        <v>8.49</v>
      </c>
      <c r="C911">
        <v>112</v>
      </c>
      <c r="F911">
        <v>8.4059405940594065E-2</v>
      </c>
      <c r="G911">
        <f>19960/(3.14*(7.77^2)/4)</f>
        <v>421.16167340572827</v>
      </c>
      <c r="H911">
        <v>19960</v>
      </c>
    </row>
    <row r="912" spans="1:8" x14ac:dyDescent="0.2">
      <c r="A912">
        <v>19.96</v>
      </c>
      <c r="B912">
        <v>8.5</v>
      </c>
      <c r="C912">
        <v>112.109375</v>
      </c>
      <c r="F912">
        <v>8.4158415841584164E-2</v>
      </c>
      <c r="G912">
        <f>19960/(3.14*(7.77^2)/4)</f>
        <v>421.16167340572827</v>
      </c>
      <c r="H912">
        <v>19960</v>
      </c>
    </row>
    <row r="913" spans="1:8" x14ac:dyDescent="0.2">
      <c r="A913">
        <v>19.98</v>
      </c>
      <c r="B913">
        <v>8.51</v>
      </c>
      <c r="C913">
        <v>112.21875</v>
      </c>
      <c r="F913">
        <v>8.4257425742574249E-2</v>
      </c>
      <c r="G913">
        <f>19980/(3.14*(7.77^2)/4)</f>
        <v>421.58367909050349</v>
      </c>
      <c r="H913">
        <v>19980</v>
      </c>
    </row>
    <row r="914" spans="1:8" x14ac:dyDescent="0.2">
      <c r="A914">
        <v>20.04</v>
      </c>
      <c r="B914">
        <v>8.52</v>
      </c>
      <c r="C914">
        <v>112.4375</v>
      </c>
      <c r="F914">
        <v>8.4356435643564348E-2</v>
      </c>
      <c r="G914">
        <f t="shared" ref="G914:G919" si="16">20040/(3.14*(7.77^2)/4)</f>
        <v>422.84969614482935</v>
      </c>
      <c r="H914">
        <v>20040</v>
      </c>
    </row>
    <row r="915" spans="1:8" x14ac:dyDescent="0.2">
      <c r="A915">
        <v>20.04</v>
      </c>
      <c r="B915">
        <v>8.5299999999999994</v>
      </c>
      <c r="C915">
        <v>112.546875</v>
      </c>
      <c r="F915">
        <v>8.4455445544554447E-2</v>
      </c>
      <c r="G915">
        <f t="shared" si="16"/>
        <v>422.84969614482935</v>
      </c>
      <c r="H915">
        <v>20040</v>
      </c>
    </row>
    <row r="916" spans="1:8" x14ac:dyDescent="0.2">
      <c r="A916">
        <v>20.04</v>
      </c>
      <c r="B916">
        <v>8.5399999999999991</v>
      </c>
      <c r="C916">
        <v>112.65625</v>
      </c>
      <c r="F916">
        <v>8.4554455445544546E-2</v>
      </c>
      <c r="G916">
        <f t="shared" si="16"/>
        <v>422.84969614482935</v>
      </c>
      <c r="H916">
        <v>20040</v>
      </c>
    </row>
    <row r="917" spans="1:8" x14ac:dyDescent="0.2">
      <c r="A917">
        <v>20.04</v>
      </c>
      <c r="B917">
        <v>8.5500000000000007</v>
      </c>
      <c r="C917">
        <v>112.765625</v>
      </c>
      <c r="F917">
        <v>8.4653465346534659E-2</v>
      </c>
      <c r="G917">
        <f t="shared" si="16"/>
        <v>422.84969614482935</v>
      </c>
      <c r="H917">
        <v>20040</v>
      </c>
    </row>
    <row r="918" spans="1:8" x14ac:dyDescent="0.2">
      <c r="A918">
        <v>20.04</v>
      </c>
      <c r="B918">
        <v>8.56</v>
      </c>
      <c r="C918">
        <v>112.875</v>
      </c>
      <c r="F918">
        <v>8.4752475247524758E-2</v>
      </c>
      <c r="G918">
        <f t="shared" si="16"/>
        <v>422.84969614482935</v>
      </c>
      <c r="H918">
        <v>20040</v>
      </c>
    </row>
    <row r="919" spans="1:8" x14ac:dyDescent="0.2">
      <c r="A919">
        <v>20.04</v>
      </c>
      <c r="B919">
        <v>8.57</v>
      </c>
      <c r="C919">
        <v>112.984375</v>
      </c>
      <c r="F919">
        <v>8.4851485148514857E-2</v>
      </c>
      <c r="G919">
        <f t="shared" si="16"/>
        <v>422.84969614482935</v>
      </c>
      <c r="H919">
        <v>20040</v>
      </c>
    </row>
    <row r="920" spans="1:8" x14ac:dyDescent="0.2">
      <c r="A920">
        <v>20.059999999999999</v>
      </c>
      <c r="B920">
        <v>8.57</v>
      </c>
      <c r="C920">
        <v>113.09375</v>
      </c>
      <c r="F920">
        <v>8.4851485148514857E-2</v>
      </c>
      <c r="G920">
        <f>20060/(3.14*(7.77^2)/4)</f>
        <v>423.27170182960464</v>
      </c>
      <c r="H920">
        <v>20060</v>
      </c>
    </row>
    <row r="921" spans="1:8" x14ac:dyDescent="0.2">
      <c r="A921">
        <v>20.059999999999999</v>
      </c>
      <c r="B921">
        <v>8.58</v>
      </c>
      <c r="C921">
        <v>113.203125</v>
      </c>
      <c r="F921">
        <v>8.4950495049504957E-2</v>
      </c>
      <c r="G921">
        <f>20060/(3.14*(7.77^2)/4)</f>
        <v>423.27170182960464</v>
      </c>
      <c r="H921">
        <v>20060</v>
      </c>
    </row>
    <row r="922" spans="1:8" x14ac:dyDescent="0.2">
      <c r="A922">
        <v>20.079999999999998</v>
      </c>
      <c r="B922">
        <v>8.59</v>
      </c>
      <c r="C922">
        <v>113.3125</v>
      </c>
      <c r="F922">
        <v>8.5049504950495042E-2</v>
      </c>
      <c r="G922">
        <f>20080/(3.14*(7.77^2)/4)</f>
        <v>423.69370751437992</v>
      </c>
      <c r="H922">
        <v>20080</v>
      </c>
    </row>
    <row r="923" spans="1:8" x14ac:dyDescent="0.2">
      <c r="A923">
        <v>20.079999999999998</v>
      </c>
      <c r="B923">
        <v>8.6</v>
      </c>
      <c r="C923">
        <v>113.421875</v>
      </c>
      <c r="F923">
        <v>8.5148514851485141E-2</v>
      </c>
      <c r="G923">
        <f>20080/(3.14*(7.77^2)/4)</f>
        <v>423.69370751437992</v>
      </c>
      <c r="H923">
        <v>20080</v>
      </c>
    </row>
    <row r="924" spans="1:8" x14ac:dyDescent="0.2">
      <c r="A924">
        <v>20.079999999999998</v>
      </c>
      <c r="B924">
        <v>8.61</v>
      </c>
      <c r="C924">
        <v>113.53125</v>
      </c>
      <c r="F924">
        <v>8.524752475247524E-2</v>
      </c>
      <c r="G924">
        <f>20080/(3.14*(7.77^2)/4)</f>
        <v>423.69370751437992</v>
      </c>
      <c r="H924">
        <v>20080</v>
      </c>
    </row>
    <row r="925" spans="1:8" x14ac:dyDescent="0.2">
      <c r="A925">
        <v>20.079999999999998</v>
      </c>
      <c r="B925">
        <v>8.6199999999999992</v>
      </c>
      <c r="C925">
        <v>113.640625</v>
      </c>
      <c r="F925">
        <v>8.5346534653465339E-2</v>
      </c>
      <c r="G925">
        <f>20080/(3.14*(7.77^2)/4)</f>
        <v>423.69370751437992</v>
      </c>
      <c r="H925">
        <v>20080</v>
      </c>
    </row>
    <row r="926" spans="1:8" x14ac:dyDescent="0.2">
      <c r="A926">
        <v>20.12</v>
      </c>
      <c r="B926">
        <v>8.6300000000000008</v>
      </c>
      <c r="C926">
        <v>113.859375</v>
      </c>
      <c r="F926">
        <v>8.5445544554455452E-2</v>
      </c>
      <c r="G926">
        <f>20120/(3.14*(7.77^2)/4)</f>
        <v>424.53771888393049</v>
      </c>
      <c r="H926">
        <v>20120</v>
      </c>
    </row>
    <row r="927" spans="1:8" x14ac:dyDescent="0.2">
      <c r="A927">
        <v>20.12</v>
      </c>
      <c r="B927">
        <v>8.64</v>
      </c>
      <c r="C927">
        <v>113.96875</v>
      </c>
      <c r="F927">
        <v>8.5544554455445551E-2</v>
      </c>
      <c r="G927">
        <f>20120/(3.14*(7.77^2)/4)</f>
        <v>424.53771888393049</v>
      </c>
      <c r="H927">
        <v>20120</v>
      </c>
    </row>
    <row r="928" spans="1:8" x14ac:dyDescent="0.2">
      <c r="A928">
        <v>20.12</v>
      </c>
      <c r="B928">
        <v>8.65</v>
      </c>
      <c r="C928">
        <v>114.078125</v>
      </c>
      <c r="F928">
        <v>8.564356435643565E-2</v>
      </c>
      <c r="G928">
        <f>20120/(3.14*(7.77^2)/4)</f>
        <v>424.53771888393049</v>
      </c>
      <c r="H928">
        <v>20120</v>
      </c>
    </row>
    <row r="929" spans="1:8" x14ac:dyDescent="0.2">
      <c r="A929">
        <v>20.100000000000001</v>
      </c>
      <c r="B929">
        <v>8.66</v>
      </c>
      <c r="C929">
        <v>114.1875</v>
      </c>
      <c r="F929">
        <v>8.5742574257425749E-2</v>
      </c>
      <c r="G929">
        <f>20100/(3.14*(7.77^2)/4)</f>
        <v>424.11571319915521</v>
      </c>
      <c r="H929">
        <v>20100</v>
      </c>
    </row>
    <row r="930" spans="1:8" x14ac:dyDescent="0.2">
      <c r="A930">
        <v>20.100000000000001</v>
      </c>
      <c r="B930">
        <v>8.67</v>
      </c>
      <c r="C930">
        <v>114.296875</v>
      </c>
      <c r="F930">
        <v>8.5841584158415835E-2</v>
      </c>
      <c r="G930">
        <f>20100/(3.14*(7.77^2)/4)</f>
        <v>424.11571319915521</v>
      </c>
      <c r="H930">
        <v>20100</v>
      </c>
    </row>
    <row r="931" spans="1:8" x14ac:dyDescent="0.2">
      <c r="A931">
        <v>20.12</v>
      </c>
      <c r="B931">
        <v>8.67</v>
      </c>
      <c r="C931">
        <v>114.40625</v>
      </c>
      <c r="F931">
        <v>8.5841584158415835E-2</v>
      </c>
      <c r="G931">
        <f>20120/(3.14*(7.77^2)/4)</f>
        <v>424.53771888393049</v>
      </c>
      <c r="H931">
        <v>20120</v>
      </c>
    </row>
    <row r="932" spans="1:8" x14ac:dyDescent="0.2">
      <c r="A932">
        <v>20.12</v>
      </c>
      <c r="B932">
        <v>8.68</v>
      </c>
      <c r="C932">
        <v>114.515625</v>
      </c>
      <c r="F932">
        <v>8.5940594059405934E-2</v>
      </c>
      <c r="G932">
        <f>20120/(3.14*(7.77^2)/4)</f>
        <v>424.53771888393049</v>
      </c>
      <c r="H932">
        <v>20120</v>
      </c>
    </row>
    <row r="933" spans="1:8" x14ac:dyDescent="0.2">
      <c r="A933">
        <v>20.12</v>
      </c>
      <c r="B933">
        <v>8.69</v>
      </c>
      <c r="C933">
        <v>114.625</v>
      </c>
      <c r="F933">
        <v>8.6039603960396033E-2</v>
      </c>
      <c r="G933">
        <f>20120/(3.14*(7.77^2)/4)</f>
        <v>424.53771888393049</v>
      </c>
      <c r="H933">
        <v>20120</v>
      </c>
    </row>
    <row r="934" spans="1:8" x14ac:dyDescent="0.2">
      <c r="A934">
        <v>20.16</v>
      </c>
      <c r="B934">
        <v>8.6999999999999993</v>
      </c>
      <c r="C934">
        <v>114.734375</v>
      </c>
      <c r="F934">
        <v>8.6138613861386132E-2</v>
      </c>
      <c r="G934">
        <f>20160/(3.14*(7.77^2)/4)</f>
        <v>425.38173025348101</v>
      </c>
      <c r="H934">
        <v>20160</v>
      </c>
    </row>
    <row r="935" spans="1:8" x14ac:dyDescent="0.2">
      <c r="A935">
        <v>20.16</v>
      </c>
      <c r="B935">
        <v>8.7100000000000009</v>
      </c>
      <c r="C935">
        <v>114.84375</v>
      </c>
      <c r="F935">
        <v>8.6237623762376245E-2</v>
      </c>
      <c r="G935">
        <f>20160/(3.14*(7.77^2)/4)</f>
        <v>425.38173025348101</v>
      </c>
      <c r="H935">
        <v>20160</v>
      </c>
    </row>
    <row r="936" spans="1:8" x14ac:dyDescent="0.2">
      <c r="A936">
        <v>20.16</v>
      </c>
      <c r="B936">
        <v>8.7200000000000006</v>
      </c>
      <c r="C936">
        <v>114.953125</v>
      </c>
      <c r="F936">
        <v>8.6336633663366344E-2</v>
      </c>
      <c r="G936">
        <f>20160/(3.14*(7.77^2)/4)</f>
        <v>425.38173025348101</v>
      </c>
      <c r="H936">
        <v>20160</v>
      </c>
    </row>
    <row r="937" spans="1:8" x14ac:dyDescent="0.2">
      <c r="A937">
        <v>20.18</v>
      </c>
      <c r="B937">
        <v>8.7200000000000006</v>
      </c>
      <c r="C937">
        <v>115.0625</v>
      </c>
      <c r="F937">
        <v>8.6336633663366344E-2</v>
      </c>
      <c r="G937">
        <f>20180/(3.14*(7.77^2)/4)</f>
        <v>425.8037359382563</v>
      </c>
      <c r="H937">
        <v>20180</v>
      </c>
    </row>
    <row r="938" spans="1:8" x14ac:dyDescent="0.2">
      <c r="A938">
        <v>20.18</v>
      </c>
      <c r="B938">
        <v>8.73</v>
      </c>
      <c r="C938">
        <v>115.171875</v>
      </c>
      <c r="F938">
        <v>8.6435643564356443E-2</v>
      </c>
      <c r="G938">
        <f>20180/(3.14*(7.77^2)/4)</f>
        <v>425.8037359382563</v>
      </c>
      <c r="H938">
        <v>20180</v>
      </c>
    </row>
    <row r="939" spans="1:8" x14ac:dyDescent="0.2">
      <c r="A939">
        <v>20.18</v>
      </c>
      <c r="B939">
        <v>8.74</v>
      </c>
      <c r="C939">
        <v>115.28125</v>
      </c>
      <c r="F939">
        <v>8.6534653465346542E-2</v>
      </c>
      <c r="G939">
        <f>20180/(3.14*(7.77^2)/4)</f>
        <v>425.8037359382563</v>
      </c>
      <c r="H939">
        <v>20180</v>
      </c>
    </row>
    <row r="940" spans="1:8" x14ac:dyDescent="0.2">
      <c r="A940">
        <v>20.18</v>
      </c>
      <c r="B940">
        <v>8.75</v>
      </c>
      <c r="C940">
        <v>115.390625</v>
      </c>
      <c r="F940">
        <v>8.6633663366336627E-2</v>
      </c>
      <c r="G940">
        <f>20180/(3.14*(7.77^2)/4)</f>
        <v>425.8037359382563</v>
      </c>
      <c r="H940">
        <v>20180</v>
      </c>
    </row>
    <row r="941" spans="1:8" x14ac:dyDescent="0.2">
      <c r="A941">
        <v>20.18</v>
      </c>
      <c r="B941">
        <v>8.76</v>
      </c>
      <c r="C941">
        <v>115.5</v>
      </c>
      <c r="F941">
        <v>8.6732673267326726E-2</v>
      </c>
      <c r="G941">
        <f>20180/(3.14*(7.77^2)/4)</f>
        <v>425.8037359382563</v>
      </c>
      <c r="H941">
        <v>20180</v>
      </c>
    </row>
    <row r="942" spans="1:8" x14ac:dyDescent="0.2">
      <c r="A942">
        <v>20.2</v>
      </c>
      <c r="B942">
        <v>8.77</v>
      </c>
      <c r="C942">
        <v>115.609375</v>
      </c>
      <c r="F942">
        <v>8.6831683168316826E-2</v>
      </c>
      <c r="G942">
        <f>20200/(3.14*(7.77^2)/4)</f>
        <v>426.22574162303158</v>
      </c>
      <c r="H942">
        <v>20200</v>
      </c>
    </row>
    <row r="943" spans="1:8" x14ac:dyDescent="0.2">
      <c r="A943">
        <v>20.239999999999998</v>
      </c>
      <c r="B943">
        <v>8.7799999999999994</v>
      </c>
      <c r="C943">
        <v>115.828125</v>
      </c>
      <c r="F943">
        <v>8.6930693069306925E-2</v>
      </c>
      <c r="G943">
        <f t="shared" ref="G943:G948" si="17">20240/(3.14*(7.77^2)/4)</f>
        <v>427.06975299258215</v>
      </c>
      <c r="H943">
        <v>20240</v>
      </c>
    </row>
    <row r="944" spans="1:8" x14ac:dyDescent="0.2">
      <c r="A944">
        <v>20.239999999999998</v>
      </c>
      <c r="B944">
        <v>8.7899999999999991</v>
      </c>
      <c r="C944">
        <v>115.9375</v>
      </c>
      <c r="F944">
        <v>8.7029702970297024E-2</v>
      </c>
      <c r="G944">
        <f t="shared" si="17"/>
        <v>427.06975299258215</v>
      </c>
      <c r="H944">
        <v>20240</v>
      </c>
    </row>
    <row r="945" spans="1:8" x14ac:dyDescent="0.2">
      <c r="A945">
        <v>20.239999999999998</v>
      </c>
      <c r="B945">
        <v>8.8000000000000007</v>
      </c>
      <c r="C945">
        <v>116.046875</v>
      </c>
      <c r="F945">
        <v>8.7128712871287137E-2</v>
      </c>
      <c r="G945">
        <f t="shared" si="17"/>
        <v>427.06975299258215</v>
      </c>
      <c r="H945">
        <v>20240</v>
      </c>
    </row>
    <row r="946" spans="1:8" x14ac:dyDescent="0.2">
      <c r="A946">
        <v>20.239999999999998</v>
      </c>
      <c r="B946">
        <v>8.81</v>
      </c>
      <c r="C946">
        <v>116.15625</v>
      </c>
      <c r="F946">
        <v>8.7227722772277236E-2</v>
      </c>
      <c r="G946">
        <f t="shared" si="17"/>
        <v>427.06975299258215</v>
      </c>
      <c r="H946">
        <v>20240</v>
      </c>
    </row>
    <row r="947" spans="1:8" x14ac:dyDescent="0.2">
      <c r="A947">
        <v>20.239999999999998</v>
      </c>
      <c r="B947">
        <v>8.82</v>
      </c>
      <c r="C947">
        <v>116.265625</v>
      </c>
      <c r="F947">
        <v>8.7326732673267335E-2</v>
      </c>
      <c r="G947">
        <f t="shared" si="17"/>
        <v>427.06975299258215</v>
      </c>
      <c r="H947">
        <v>20240</v>
      </c>
    </row>
    <row r="948" spans="1:8" x14ac:dyDescent="0.2">
      <c r="A948">
        <v>20.239999999999998</v>
      </c>
      <c r="B948">
        <v>8.83</v>
      </c>
      <c r="C948">
        <v>116.375</v>
      </c>
      <c r="F948">
        <v>8.742574257425742E-2</v>
      </c>
      <c r="G948">
        <f t="shared" si="17"/>
        <v>427.06975299258215</v>
      </c>
      <c r="H948">
        <v>20240</v>
      </c>
    </row>
    <row r="949" spans="1:8" x14ac:dyDescent="0.2">
      <c r="A949">
        <v>20.260000000000002</v>
      </c>
      <c r="B949">
        <v>8.83</v>
      </c>
      <c r="C949">
        <v>116.484375</v>
      </c>
      <c r="F949">
        <v>8.742574257425742E-2</v>
      </c>
      <c r="G949">
        <f>20260/(3.14*(7.77^2)/4)</f>
        <v>427.49175867735744</v>
      </c>
      <c r="H949">
        <v>20260</v>
      </c>
    </row>
    <row r="950" spans="1:8" x14ac:dyDescent="0.2">
      <c r="A950">
        <v>20.260000000000002</v>
      </c>
      <c r="B950">
        <v>8.84</v>
      </c>
      <c r="C950">
        <v>116.59375</v>
      </c>
      <c r="F950">
        <v>8.7524752475247519E-2</v>
      </c>
      <c r="G950">
        <f>20260/(3.14*(7.77^2)/4)</f>
        <v>427.49175867735744</v>
      </c>
      <c r="H950">
        <v>20260</v>
      </c>
    </row>
    <row r="951" spans="1:8" x14ac:dyDescent="0.2">
      <c r="A951">
        <v>20.3</v>
      </c>
      <c r="B951">
        <v>8.85</v>
      </c>
      <c r="C951">
        <v>116.703125</v>
      </c>
      <c r="F951">
        <v>8.7623762376237618E-2</v>
      </c>
      <c r="G951">
        <f>20300/(3.14*(7.77^2)/4)</f>
        <v>428.33577004690801</v>
      </c>
      <c r="H951">
        <v>20300</v>
      </c>
    </row>
    <row r="952" spans="1:8" x14ac:dyDescent="0.2">
      <c r="A952">
        <v>20.3</v>
      </c>
      <c r="B952">
        <v>8.86</v>
      </c>
      <c r="C952">
        <v>116.8125</v>
      </c>
      <c r="F952">
        <v>8.7722772277227717E-2</v>
      </c>
      <c r="G952">
        <f>20300/(3.14*(7.77^2)/4)</f>
        <v>428.33577004690801</v>
      </c>
      <c r="H952">
        <v>20300</v>
      </c>
    </row>
    <row r="953" spans="1:8" x14ac:dyDescent="0.2">
      <c r="A953">
        <v>20.3</v>
      </c>
      <c r="B953">
        <v>8.8699999999999992</v>
      </c>
      <c r="C953">
        <v>116.921875</v>
      </c>
      <c r="F953">
        <v>8.7821782178217817E-2</v>
      </c>
      <c r="G953">
        <f>20300/(3.14*(7.77^2)/4)</f>
        <v>428.33577004690801</v>
      </c>
      <c r="H953">
        <v>20300</v>
      </c>
    </row>
    <row r="954" spans="1:8" x14ac:dyDescent="0.2">
      <c r="A954">
        <v>20.28</v>
      </c>
      <c r="B954">
        <v>8.8800000000000008</v>
      </c>
      <c r="C954">
        <v>117.03125</v>
      </c>
      <c r="F954">
        <v>8.7920792079207929E-2</v>
      </c>
      <c r="G954">
        <f>20280/(3.14*(7.77^2)/4)</f>
        <v>427.91376436213272</v>
      </c>
      <c r="H954">
        <v>20280</v>
      </c>
    </row>
    <row r="955" spans="1:8" x14ac:dyDescent="0.2">
      <c r="A955">
        <v>20.36</v>
      </c>
      <c r="B955">
        <v>8.89</v>
      </c>
      <c r="C955">
        <v>117.25</v>
      </c>
      <c r="F955">
        <v>8.8019801980198029E-2</v>
      </c>
      <c r="G955">
        <f>20360/(3.14*(7.77^2)/4)</f>
        <v>429.60178710123381</v>
      </c>
      <c r="H955">
        <v>20360</v>
      </c>
    </row>
    <row r="956" spans="1:8" x14ac:dyDescent="0.2">
      <c r="A956">
        <v>20.36</v>
      </c>
      <c r="B956">
        <v>8.9</v>
      </c>
      <c r="C956">
        <v>117.359375</v>
      </c>
      <c r="F956">
        <v>8.8118811881188128E-2</v>
      </c>
      <c r="G956">
        <f>20360/(3.14*(7.77^2)/4)</f>
        <v>429.60178710123381</v>
      </c>
      <c r="H956">
        <v>20360</v>
      </c>
    </row>
    <row r="957" spans="1:8" x14ac:dyDescent="0.2">
      <c r="A957">
        <v>20.36</v>
      </c>
      <c r="B957">
        <v>8.91</v>
      </c>
      <c r="C957">
        <v>117.46875</v>
      </c>
      <c r="F957">
        <v>8.8217821782178213E-2</v>
      </c>
      <c r="G957">
        <f>20360/(3.14*(7.77^2)/4)</f>
        <v>429.60178710123381</v>
      </c>
      <c r="H957">
        <v>20360</v>
      </c>
    </row>
    <row r="958" spans="1:8" x14ac:dyDescent="0.2">
      <c r="A958">
        <v>20.32</v>
      </c>
      <c r="B958">
        <v>8.92</v>
      </c>
      <c r="C958">
        <v>117.578125</v>
      </c>
      <c r="F958">
        <v>8.8316831683168312E-2</v>
      </c>
      <c r="G958">
        <f>20320/(3.14*(7.77^2)/4)</f>
        <v>428.75777573168324</v>
      </c>
      <c r="H958">
        <v>20320</v>
      </c>
    </row>
    <row r="959" spans="1:8" x14ac:dyDescent="0.2">
      <c r="A959">
        <v>20.32</v>
      </c>
      <c r="B959">
        <v>8.93</v>
      </c>
      <c r="C959">
        <v>117.6875</v>
      </c>
      <c r="F959">
        <v>8.8415841584158411E-2</v>
      </c>
      <c r="G959">
        <f>20320/(3.14*(7.77^2)/4)</f>
        <v>428.75777573168324</v>
      </c>
      <c r="H959">
        <v>20320</v>
      </c>
    </row>
    <row r="960" spans="1:8" x14ac:dyDescent="0.2">
      <c r="A960">
        <v>20.36</v>
      </c>
      <c r="B960">
        <v>8.93</v>
      </c>
      <c r="C960">
        <v>117.796875</v>
      </c>
      <c r="F960">
        <v>8.8415841584158411E-2</v>
      </c>
      <c r="G960">
        <f>20360/(3.14*(7.77^2)/4)</f>
        <v>429.60178710123381</v>
      </c>
      <c r="H960">
        <v>20360</v>
      </c>
    </row>
    <row r="961" spans="1:8" x14ac:dyDescent="0.2">
      <c r="A961">
        <v>20.36</v>
      </c>
      <c r="B961">
        <v>8.94</v>
      </c>
      <c r="C961">
        <v>117.90625</v>
      </c>
      <c r="F961">
        <v>8.851485148514851E-2</v>
      </c>
      <c r="G961">
        <f>20360/(3.14*(7.77^2)/4)</f>
        <v>429.60178710123381</v>
      </c>
      <c r="H961">
        <v>20360</v>
      </c>
    </row>
    <row r="962" spans="1:8" x14ac:dyDescent="0.2">
      <c r="A962">
        <v>20.36</v>
      </c>
      <c r="B962">
        <v>8.9499999999999993</v>
      </c>
      <c r="C962">
        <v>118.015625</v>
      </c>
      <c r="F962">
        <v>8.8613861386138609E-2</v>
      </c>
      <c r="G962">
        <f>20360/(3.14*(7.77^2)/4)</f>
        <v>429.60178710123381</v>
      </c>
      <c r="H962">
        <v>20360</v>
      </c>
    </row>
    <row r="963" spans="1:8" x14ac:dyDescent="0.2">
      <c r="A963">
        <v>20.38</v>
      </c>
      <c r="B963">
        <v>8.9600000000000009</v>
      </c>
      <c r="C963">
        <v>118.125</v>
      </c>
      <c r="F963">
        <v>8.8712871287128722E-2</v>
      </c>
      <c r="G963">
        <f>20380/(3.14*(7.77^2)/4)</f>
        <v>430.0237927860091</v>
      </c>
      <c r="H963">
        <v>20380</v>
      </c>
    </row>
    <row r="964" spans="1:8" x14ac:dyDescent="0.2">
      <c r="A964">
        <v>20.38</v>
      </c>
      <c r="B964">
        <v>8.9700000000000006</v>
      </c>
      <c r="C964">
        <v>118.234375</v>
      </c>
      <c r="F964">
        <v>8.8811881188118821E-2</v>
      </c>
      <c r="G964">
        <f>20380/(3.14*(7.77^2)/4)</f>
        <v>430.0237927860091</v>
      </c>
      <c r="H964">
        <v>20380</v>
      </c>
    </row>
    <row r="965" spans="1:8" x14ac:dyDescent="0.2">
      <c r="A965">
        <v>20.38</v>
      </c>
      <c r="B965">
        <v>8.98</v>
      </c>
      <c r="C965">
        <v>118.34375</v>
      </c>
      <c r="F965">
        <v>8.891089108910892E-2</v>
      </c>
      <c r="G965">
        <f>20380/(3.14*(7.77^2)/4)</f>
        <v>430.0237927860091</v>
      </c>
      <c r="H965">
        <v>20380</v>
      </c>
    </row>
    <row r="966" spans="1:8" x14ac:dyDescent="0.2">
      <c r="A966">
        <v>20.399999999999999</v>
      </c>
      <c r="B966">
        <v>8.99</v>
      </c>
      <c r="C966">
        <v>118.453125</v>
      </c>
      <c r="F966">
        <v>8.9009900990099006E-2</v>
      </c>
      <c r="G966">
        <f>20400/(3.14*(7.77^2)/4)</f>
        <v>430.44579847078438</v>
      </c>
      <c r="H966">
        <v>20400</v>
      </c>
    </row>
    <row r="967" spans="1:8" x14ac:dyDescent="0.2">
      <c r="A967">
        <v>20.420000000000002</v>
      </c>
      <c r="B967">
        <v>9</v>
      </c>
      <c r="C967">
        <v>118.671875</v>
      </c>
      <c r="F967">
        <v>8.9108910891089105E-2</v>
      </c>
      <c r="G967">
        <f>20420/(3.14*(7.77^2)/4)</f>
        <v>430.86780415555967</v>
      </c>
      <c r="H967">
        <v>20420</v>
      </c>
    </row>
    <row r="968" spans="1:8" x14ac:dyDescent="0.2">
      <c r="A968">
        <v>20.420000000000002</v>
      </c>
      <c r="B968">
        <v>9.01</v>
      </c>
      <c r="C968">
        <v>118.78125</v>
      </c>
      <c r="F968">
        <v>8.9207920792079204E-2</v>
      </c>
      <c r="G968">
        <f>20420/(3.14*(7.77^2)/4)</f>
        <v>430.86780415555967</v>
      </c>
      <c r="H968">
        <v>20420</v>
      </c>
    </row>
    <row r="969" spans="1:8" x14ac:dyDescent="0.2">
      <c r="A969">
        <v>20.420000000000002</v>
      </c>
      <c r="B969">
        <v>9.02</v>
      </c>
      <c r="C969">
        <v>118.890625</v>
      </c>
      <c r="F969">
        <v>8.9306930693069303E-2</v>
      </c>
      <c r="G969">
        <f>20420/(3.14*(7.77^2)/4)</f>
        <v>430.86780415555967</v>
      </c>
      <c r="H969">
        <v>20420</v>
      </c>
    </row>
    <row r="970" spans="1:8" x14ac:dyDescent="0.2">
      <c r="A970">
        <v>20.420000000000002</v>
      </c>
      <c r="B970">
        <v>9.0299999999999994</v>
      </c>
      <c r="C970">
        <v>119</v>
      </c>
      <c r="F970">
        <v>8.9405940594059402E-2</v>
      </c>
      <c r="G970">
        <f>20420/(3.14*(7.77^2)/4)</f>
        <v>430.86780415555967</v>
      </c>
      <c r="H970">
        <v>20420</v>
      </c>
    </row>
    <row r="971" spans="1:8" x14ac:dyDescent="0.2">
      <c r="A971">
        <v>20.420000000000002</v>
      </c>
      <c r="B971">
        <v>9.0399999999999991</v>
      </c>
      <c r="C971">
        <v>119.109375</v>
      </c>
      <c r="F971">
        <v>8.9504950495049501E-2</v>
      </c>
      <c r="G971">
        <f>20420/(3.14*(7.77^2)/4)</f>
        <v>430.86780415555967</v>
      </c>
      <c r="H971">
        <v>20420</v>
      </c>
    </row>
    <row r="972" spans="1:8" x14ac:dyDescent="0.2">
      <c r="A972">
        <v>20.46</v>
      </c>
      <c r="B972">
        <v>9.0399999999999991</v>
      </c>
      <c r="C972">
        <v>119.21875</v>
      </c>
      <c r="F972">
        <v>8.9504950495049501E-2</v>
      </c>
      <c r="G972">
        <f t="shared" ref="G972:G977" si="18">20460/(3.14*(7.77^2)/4)</f>
        <v>431.71181552511024</v>
      </c>
      <c r="H972">
        <v>20460</v>
      </c>
    </row>
    <row r="973" spans="1:8" x14ac:dyDescent="0.2">
      <c r="A973">
        <v>20.46</v>
      </c>
      <c r="B973">
        <v>9.0500000000000007</v>
      </c>
      <c r="C973">
        <v>119.328125</v>
      </c>
      <c r="F973">
        <v>8.9603960396039614E-2</v>
      </c>
      <c r="G973">
        <f t="shared" si="18"/>
        <v>431.71181552511024</v>
      </c>
      <c r="H973">
        <v>20460</v>
      </c>
    </row>
    <row r="974" spans="1:8" x14ac:dyDescent="0.2">
      <c r="A974">
        <v>20.46</v>
      </c>
      <c r="B974">
        <v>9.06</v>
      </c>
      <c r="C974">
        <v>119.4375</v>
      </c>
      <c r="F974">
        <v>8.9702970297029713E-2</v>
      </c>
      <c r="G974">
        <f t="shared" si="18"/>
        <v>431.71181552511024</v>
      </c>
      <c r="H974">
        <v>20460</v>
      </c>
    </row>
    <row r="975" spans="1:8" x14ac:dyDescent="0.2">
      <c r="A975">
        <v>20.46</v>
      </c>
      <c r="B975">
        <v>9.07</v>
      </c>
      <c r="C975">
        <v>119.546875</v>
      </c>
      <c r="F975">
        <v>8.9801980198019798E-2</v>
      </c>
      <c r="G975">
        <f t="shared" si="18"/>
        <v>431.71181552511024</v>
      </c>
      <c r="H975">
        <v>20460</v>
      </c>
    </row>
    <row r="976" spans="1:8" x14ac:dyDescent="0.2">
      <c r="A976">
        <v>20.46</v>
      </c>
      <c r="B976">
        <v>9.08</v>
      </c>
      <c r="C976">
        <v>119.65625</v>
      </c>
      <c r="F976">
        <v>8.9900990099009898E-2</v>
      </c>
      <c r="G976">
        <f t="shared" si="18"/>
        <v>431.71181552511024</v>
      </c>
      <c r="H976">
        <v>20460</v>
      </c>
    </row>
    <row r="977" spans="1:8" x14ac:dyDescent="0.2">
      <c r="A977">
        <v>20.46</v>
      </c>
      <c r="B977">
        <v>9.09</v>
      </c>
      <c r="C977">
        <v>119.765625</v>
      </c>
      <c r="F977">
        <v>0.09</v>
      </c>
      <c r="G977">
        <f t="shared" si="18"/>
        <v>431.71181552511024</v>
      </c>
      <c r="H977">
        <v>20460</v>
      </c>
    </row>
    <row r="978" spans="1:8" x14ac:dyDescent="0.2">
      <c r="A978">
        <v>20.48</v>
      </c>
      <c r="B978">
        <v>9.09</v>
      </c>
      <c r="C978">
        <v>119.875</v>
      </c>
      <c r="F978">
        <v>0.09</v>
      </c>
      <c r="G978">
        <f>20480/(3.14*(7.77^2)/4)</f>
        <v>432.13382120988547</v>
      </c>
      <c r="H978">
        <v>20480</v>
      </c>
    </row>
    <row r="979" spans="1:8" x14ac:dyDescent="0.2">
      <c r="A979">
        <v>20.48</v>
      </c>
      <c r="B979">
        <v>9.1</v>
      </c>
      <c r="C979">
        <v>119.984375</v>
      </c>
      <c r="F979">
        <v>9.0099009900990096E-2</v>
      </c>
      <c r="G979">
        <f>20480/(3.14*(7.77^2)/4)</f>
        <v>432.13382120988547</v>
      </c>
      <c r="H979">
        <v>20480</v>
      </c>
    </row>
    <row r="980" spans="1:8" x14ac:dyDescent="0.2">
      <c r="A980">
        <v>20.5</v>
      </c>
      <c r="B980">
        <v>9.11</v>
      </c>
      <c r="C980">
        <v>120.09375</v>
      </c>
      <c r="F980">
        <v>9.0198019801980195E-2</v>
      </c>
      <c r="G980">
        <f>20500/(3.14*(7.77^2)/4)</f>
        <v>432.55582689466075</v>
      </c>
      <c r="H980">
        <v>20500</v>
      </c>
    </row>
    <row r="981" spans="1:8" x14ac:dyDescent="0.2">
      <c r="A981">
        <v>20.5</v>
      </c>
      <c r="B981">
        <v>9.1199999999999992</v>
      </c>
      <c r="C981">
        <v>120.203125</v>
      </c>
      <c r="F981">
        <v>9.0297029702970294E-2</v>
      </c>
      <c r="G981">
        <f>20500/(3.14*(7.77^2)/4)</f>
        <v>432.55582689466075</v>
      </c>
      <c r="H981">
        <v>20500</v>
      </c>
    </row>
    <row r="982" spans="1:8" x14ac:dyDescent="0.2">
      <c r="A982">
        <v>20.5</v>
      </c>
      <c r="B982">
        <v>9.1300000000000008</v>
      </c>
      <c r="C982">
        <v>120.3125</v>
      </c>
      <c r="F982">
        <v>9.0396039603960407E-2</v>
      </c>
      <c r="G982">
        <f>20500/(3.14*(7.77^2)/4)</f>
        <v>432.55582689466075</v>
      </c>
      <c r="H982">
        <v>20500</v>
      </c>
    </row>
    <row r="983" spans="1:8" x14ac:dyDescent="0.2">
      <c r="A983">
        <v>20.5</v>
      </c>
      <c r="B983">
        <v>9.14</v>
      </c>
      <c r="C983">
        <v>120.421875</v>
      </c>
      <c r="F983">
        <v>9.0495049504950506E-2</v>
      </c>
      <c r="G983">
        <f>20500/(3.14*(7.77^2)/4)</f>
        <v>432.55582689466075</v>
      </c>
      <c r="H983">
        <v>20500</v>
      </c>
    </row>
    <row r="984" spans="1:8" x14ac:dyDescent="0.2">
      <c r="A984">
        <v>20.5</v>
      </c>
      <c r="B984">
        <v>9.15</v>
      </c>
      <c r="C984">
        <v>120.53125</v>
      </c>
      <c r="F984">
        <v>9.0594059405940591E-2</v>
      </c>
      <c r="G984">
        <f>20500/(3.14*(7.77^2)/4)</f>
        <v>432.55582689466075</v>
      </c>
      <c r="H984">
        <v>20500</v>
      </c>
    </row>
    <row r="985" spans="1:8" x14ac:dyDescent="0.2">
      <c r="A985">
        <v>20.54</v>
      </c>
      <c r="B985">
        <v>9.15</v>
      </c>
      <c r="C985">
        <v>120.640625</v>
      </c>
      <c r="F985">
        <v>9.0594059405940591E-2</v>
      </c>
      <c r="G985">
        <f>20540/(3.14*(7.77^2)/4)</f>
        <v>433.39983826421133</v>
      </c>
      <c r="H985">
        <v>20540</v>
      </c>
    </row>
    <row r="986" spans="1:8" x14ac:dyDescent="0.2">
      <c r="A986">
        <v>20.54</v>
      </c>
      <c r="B986">
        <v>9.16</v>
      </c>
      <c r="C986">
        <v>120.75</v>
      </c>
      <c r="F986">
        <v>9.069306930693069E-2</v>
      </c>
      <c r="G986">
        <f>20540/(3.14*(7.77^2)/4)</f>
        <v>433.39983826421133</v>
      </c>
      <c r="H986">
        <v>20540</v>
      </c>
    </row>
    <row r="987" spans="1:8" x14ac:dyDescent="0.2">
      <c r="A987">
        <v>20.54</v>
      </c>
      <c r="B987">
        <v>9.17</v>
      </c>
      <c r="C987">
        <v>120.859375</v>
      </c>
      <c r="F987">
        <v>9.0792079207920789E-2</v>
      </c>
      <c r="G987">
        <f>20540/(3.14*(7.77^2)/4)</f>
        <v>433.39983826421133</v>
      </c>
      <c r="H987">
        <v>20540</v>
      </c>
    </row>
    <row r="988" spans="1:8" x14ac:dyDescent="0.2">
      <c r="A988">
        <v>20.52</v>
      </c>
      <c r="B988">
        <v>9.18</v>
      </c>
      <c r="C988">
        <v>120.96875</v>
      </c>
      <c r="F988">
        <v>9.0891089108910889E-2</v>
      </c>
      <c r="G988">
        <f>20520/(3.14*(7.77^2)/4)</f>
        <v>432.97783257943604</v>
      </c>
      <c r="H988">
        <v>20520</v>
      </c>
    </row>
    <row r="989" spans="1:8" x14ac:dyDescent="0.2">
      <c r="A989">
        <v>20.52</v>
      </c>
      <c r="B989">
        <v>9.19</v>
      </c>
      <c r="C989">
        <v>121.078125</v>
      </c>
      <c r="F989">
        <v>9.0990099009900988E-2</v>
      </c>
      <c r="G989">
        <f>20520/(3.14*(7.77^2)/4)</f>
        <v>432.97783257943604</v>
      </c>
      <c r="H989">
        <v>20520</v>
      </c>
    </row>
    <row r="990" spans="1:8" x14ac:dyDescent="0.2">
      <c r="A990">
        <v>20.58</v>
      </c>
      <c r="B990">
        <v>9.1999999999999993</v>
      </c>
      <c r="C990">
        <v>121.1875</v>
      </c>
      <c r="F990">
        <v>9.1089108910891087E-2</v>
      </c>
      <c r="G990">
        <f>20580/(3.14*(7.77^2)/4)</f>
        <v>434.2438496337619</v>
      </c>
      <c r="H990">
        <v>20580</v>
      </c>
    </row>
    <row r="991" spans="1:8" x14ac:dyDescent="0.2">
      <c r="A991">
        <v>20.58</v>
      </c>
      <c r="B991">
        <v>9.2100000000000009</v>
      </c>
      <c r="C991">
        <v>121.40625</v>
      </c>
      <c r="F991">
        <v>9.11881188118812E-2</v>
      </c>
      <c r="G991">
        <f>20580/(3.14*(7.77^2)/4)</f>
        <v>434.2438496337619</v>
      </c>
      <c r="H991">
        <v>20580</v>
      </c>
    </row>
    <row r="992" spans="1:8" x14ac:dyDescent="0.2">
      <c r="A992">
        <v>20.58</v>
      </c>
      <c r="B992">
        <v>9.2200000000000006</v>
      </c>
      <c r="C992">
        <v>121.515625</v>
      </c>
      <c r="F992">
        <v>9.1287128712871299E-2</v>
      </c>
      <c r="G992">
        <f>20580/(3.14*(7.77^2)/4)</f>
        <v>434.2438496337619</v>
      </c>
      <c r="H992">
        <v>20580</v>
      </c>
    </row>
    <row r="993" spans="1:8" x14ac:dyDescent="0.2">
      <c r="A993">
        <v>20.58</v>
      </c>
      <c r="B993">
        <v>9.23</v>
      </c>
      <c r="C993">
        <v>121.625</v>
      </c>
      <c r="F993">
        <v>9.1386138613861384E-2</v>
      </c>
      <c r="G993">
        <f>20580/(3.14*(7.77^2)/4)</f>
        <v>434.2438496337619</v>
      </c>
      <c r="H993">
        <v>20580</v>
      </c>
    </row>
    <row r="994" spans="1:8" x14ac:dyDescent="0.2">
      <c r="A994">
        <v>20.58</v>
      </c>
      <c r="B994">
        <v>9.24</v>
      </c>
      <c r="C994">
        <v>121.734375</v>
      </c>
      <c r="F994">
        <v>9.1485148514851483E-2</v>
      </c>
      <c r="G994">
        <f>20580/(3.14*(7.77^2)/4)</f>
        <v>434.2438496337619</v>
      </c>
      <c r="H994">
        <v>20580</v>
      </c>
    </row>
    <row r="995" spans="1:8" x14ac:dyDescent="0.2">
      <c r="A995">
        <v>20.6</v>
      </c>
      <c r="B995">
        <v>9.25</v>
      </c>
      <c r="C995">
        <v>121.84375</v>
      </c>
      <c r="F995">
        <v>9.1584158415841582E-2</v>
      </c>
      <c r="G995">
        <f>20600/(3.14*(7.77^2)/4)</f>
        <v>434.66585531853718</v>
      </c>
      <c r="H995">
        <v>20600</v>
      </c>
    </row>
    <row r="996" spans="1:8" x14ac:dyDescent="0.2">
      <c r="A996">
        <v>20.64</v>
      </c>
      <c r="B996">
        <v>9.26</v>
      </c>
      <c r="C996">
        <v>122.0625</v>
      </c>
      <c r="F996">
        <v>9.1683168316831681E-2</v>
      </c>
      <c r="G996">
        <f>20640/(3.14*(7.77^2)/4)</f>
        <v>435.5098666880877</v>
      </c>
      <c r="H996">
        <v>20640</v>
      </c>
    </row>
    <row r="997" spans="1:8" x14ac:dyDescent="0.2">
      <c r="A997">
        <v>20.64</v>
      </c>
      <c r="B997">
        <v>9.27</v>
      </c>
      <c r="C997">
        <v>122.171875</v>
      </c>
      <c r="F997">
        <v>9.178217821782178E-2</v>
      </c>
      <c r="G997">
        <f>20640/(3.14*(7.77^2)/4)</f>
        <v>435.5098666880877</v>
      </c>
      <c r="H997">
        <v>20640</v>
      </c>
    </row>
    <row r="998" spans="1:8" x14ac:dyDescent="0.2">
      <c r="A998">
        <v>20.64</v>
      </c>
      <c r="B998">
        <v>9.2799999999999994</v>
      </c>
      <c r="C998">
        <v>122.28125</v>
      </c>
      <c r="F998">
        <v>9.188118811881188E-2</v>
      </c>
      <c r="G998">
        <f>20640/(3.14*(7.77^2)/4)</f>
        <v>435.5098666880877</v>
      </c>
      <c r="H998">
        <v>20640</v>
      </c>
    </row>
    <row r="999" spans="1:8" x14ac:dyDescent="0.2">
      <c r="A999">
        <v>20.64</v>
      </c>
      <c r="B999">
        <v>9.2899999999999991</v>
      </c>
      <c r="C999">
        <v>122.390625</v>
      </c>
      <c r="F999">
        <v>9.1980198019801979E-2</v>
      </c>
      <c r="G999">
        <f>20640/(3.14*(7.77^2)/4)</f>
        <v>435.5098666880877</v>
      </c>
      <c r="H999">
        <v>20640</v>
      </c>
    </row>
    <row r="1000" spans="1:8" x14ac:dyDescent="0.2">
      <c r="A1000">
        <v>20.64</v>
      </c>
      <c r="B1000">
        <v>9.3000000000000007</v>
      </c>
      <c r="C1000">
        <v>122.5</v>
      </c>
      <c r="F1000">
        <v>9.2079207920792092E-2</v>
      </c>
      <c r="G1000">
        <f>20640/(3.14*(7.77^2)/4)</f>
        <v>435.5098666880877</v>
      </c>
      <c r="H1000">
        <v>20640</v>
      </c>
    </row>
    <row r="1001" spans="1:8" x14ac:dyDescent="0.2">
      <c r="A1001">
        <v>20.66</v>
      </c>
      <c r="B1001">
        <v>9.3000000000000007</v>
      </c>
      <c r="C1001">
        <v>122.609375</v>
      </c>
      <c r="F1001">
        <v>9.2079207920792092E-2</v>
      </c>
      <c r="G1001">
        <f>20660/(3.14*(7.77^2)/4)</f>
        <v>435.93187237286298</v>
      </c>
      <c r="H1001">
        <v>20660</v>
      </c>
    </row>
    <row r="1002" spans="1:8" x14ac:dyDescent="0.2">
      <c r="A1002">
        <v>20.66</v>
      </c>
      <c r="B1002">
        <v>9.31</v>
      </c>
      <c r="C1002">
        <v>122.71875</v>
      </c>
      <c r="F1002">
        <v>9.2178217821782177E-2</v>
      </c>
      <c r="G1002">
        <f>20660/(3.14*(7.77^2)/4)</f>
        <v>435.93187237286298</v>
      </c>
      <c r="H1002">
        <v>20660</v>
      </c>
    </row>
    <row r="1003" spans="1:8" x14ac:dyDescent="0.2">
      <c r="A1003">
        <v>20.66</v>
      </c>
      <c r="B1003">
        <v>9.32</v>
      </c>
      <c r="C1003">
        <v>122.828125</v>
      </c>
      <c r="F1003">
        <v>9.2277227722772276E-2</v>
      </c>
      <c r="G1003">
        <f>20660/(3.14*(7.77^2)/4)</f>
        <v>435.93187237286298</v>
      </c>
      <c r="H1003">
        <v>20660</v>
      </c>
    </row>
    <row r="1004" spans="1:8" x14ac:dyDescent="0.2">
      <c r="A1004">
        <v>20.68</v>
      </c>
      <c r="B1004">
        <v>9.33</v>
      </c>
      <c r="C1004">
        <v>122.9375</v>
      </c>
      <c r="F1004">
        <v>9.2376237623762375E-2</v>
      </c>
      <c r="G1004">
        <f>20680/(3.14*(7.77^2)/4)</f>
        <v>436.35387805763827</v>
      </c>
      <c r="H1004">
        <v>20680</v>
      </c>
    </row>
    <row r="1005" spans="1:8" x14ac:dyDescent="0.2">
      <c r="A1005">
        <v>20.68</v>
      </c>
      <c r="B1005">
        <v>9.34</v>
      </c>
      <c r="C1005">
        <v>123.046875</v>
      </c>
      <c r="F1005">
        <v>9.2475247524752474E-2</v>
      </c>
      <c r="G1005">
        <f>20680/(3.14*(7.77^2)/4)</f>
        <v>436.35387805763827</v>
      </c>
      <c r="H1005">
        <v>20680</v>
      </c>
    </row>
    <row r="1006" spans="1:8" x14ac:dyDescent="0.2">
      <c r="A1006">
        <v>20.72</v>
      </c>
      <c r="B1006">
        <v>9.35</v>
      </c>
      <c r="C1006">
        <v>123.15625</v>
      </c>
      <c r="F1006">
        <v>9.2574257425742573E-2</v>
      </c>
      <c r="G1006">
        <f>20720/(3.14*(7.77^2)/4)</f>
        <v>437.19788942718884</v>
      </c>
      <c r="H1006">
        <v>20720</v>
      </c>
    </row>
    <row r="1007" spans="1:8" x14ac:dyDescent="0.2">
      <c r="A1007">
        <v>20.72</v>
      </c>
      <c r="B1007">
        <v>9.36</v>
      </c>
      <c r="C1007">
        <v>123.265625</v>
      </c>
      <c r="F1007">
        <v>9.2673267326732672E-2</v>
      </c>
      <c r="G1007">
        <f>20720/(3.14*(7.77^2)/4)</f>
        <v>437.19788942718884</v>
      </c>
      <c r="H1007">
        <v>20720</v>
      </c>
    </row>
    <row r="1008" spans="1:8" x14ac:dyDescent="0.2">
      <c r="A1008">
        <v>20.7</v>
      </c>
      <c r="B1008">
        <v>9.3699999999999992</v>
      </c>
      <c r="C1008">
        <v>123.484375</v>
      </c>
      <c r="F1008">
        <v>9.2772277227722771E-2</v>
      </c>
      <c r="G1008">
        <f>20700/(3.14*(7.77^2)/4)</f>
        <v>436.77588374241355</v>
      </c>
      <c r="H1008">
        <v>20700</v>
      </c>
    </row>
    <row r="1009" spans="1:8" x14ac:dyDescent="0.2">
      <c r="A1009">
        <v>20.7</v>
      </c>
      <c r="B1009">
        <v>9.3800000000000008</v>
      </c>
      <c r="C1009">
        <v>123.59375</v>
      </c>
      <c r="F1009">
        <v>9.2871287128712884E-2</v>
      </c>
      <c r="G1009">
        <f>20700/(3.14*(7.77^2)/4)</f>
        <v>436.77588374241355</v>
      </c>
      <c r="H1009">
        <v>20700</v>
      </c>
    </row>
    <row r="1010" spans="1:8" x14ac:dyDescent="0.2">
      <c r="A1010">
        <v>20.7</v>
      </c>
      <c r="B1010">
        <v>9.39</v>
      </c>
      <c r="C1010">
        <v>123.703125</v>
      </c>
      <c r="F1010">
        <v>9.297029702970297E-2</v>
      </c>
      <c r="G1010">
        <f>20700/(3.14*(7.77^2)/4)</f>
        <v>436.77588374241355</v>
      </c>
      <c r="H1010">
        <v>20700</v>
      </c>
    </row>
    <row r="1011" spans="1:8" x14ac:dyDescent="0.2">
      <c r="A1011">
        <v>20.72</v>
      </c>
      <c r="B1011">
        <v>9.4</v>
      </c>
      <c r="C1011">
        <v>123.8125</v>
      </c>
      <c r="F1011">
        <v>9.3069306930693069E-2</v>
      </c>
      <c r="G1011">
        <f>20720/(3.14*(7.77^2)/4)</f>
        <v>437.19788942718884</v>
      </c>
      <c r="H1011">
        <v>20720</v>
      </c>
    </row>
    <row r="1012" spans="1:8" x14ac:dyDescent="0.2">
      <c r="A1012">
        <v>20.72</v>
      </c>
      <c r="B1012">
        <v>9.41</v>
      </c>
      <c r="C1012">
        <v>123.921875</v>
      </c>
      <c r="F1012">
        <v>9.3168316831683168E-2</v>
      </c>
      <c r="G1012">
        <f>20720/(3.14*(7.77^2)/4)</f>
        <v>437.19788942718884</v>
      </c>
      <c r="H1012">
        <v>20720</v>
      </c>
    </row>
    <row r="1013" spans="1:8" x14ac:dyDescent="0.2">
      <c r="A1013">
        <v>20.76</v>
      </c>
      <c r="B1013">
        <v>9.41</v>
      </c>
      <c r="C1013">
        <v>124.03125</v>
      </c>
      <c r="F1013">
        <v>9.3168316831683168E-2</v>
      </c>
      <c r="G1013">
        <f>20760/(3.14*(7.77^2)/4)</f>
        <v>438.04190079673941</v>
      </c>
      <c r="H1013">
        <v>20760</v>
      </c>
    </row>
    <row r="1014" spans="1:8" x14ac:dyDescent="0.2">
      <c r="A1014">
        <v>20.76</v>
      </c>
      <c r="B1014">
        <v>9.42</v>
      </c>
      <c r="C1014">
        <v>124.140625</v>
      </c>
      <c r="F1014">
        <v>9.3267326732673267E-2</v>
      </c>
      <c r="G1014">
        <f>20760/(3.14*(7.77^2)/4)</f>
        <v>438.04190079673941</v>
      </c>
      <c r="H1014">
        <v>20760</v>
      </c>
    </row>
    <row r="1015" spans="1:8" x14ac:dyDescent="0.2">
      <c r="A1015">
        <v>20.76</v>
      </c>
      <c r="B1015">
        <v>9.43</v>
      </c>
      <c r="C1015">
        <v>124.25</v>
      </c>
      <c r="F1015">
        <v>9.3366336633663366E-2</v>
      </c>
      <c r="G1015">
        <f>20760/(3.14*(7.77^2)/4)</f>
        <v>438.04190079673941</v>
      </c>
      <c r="H1015">
        <v>20760</v>
      </c>
    </row>
    <row r="1016" spans="1:8" x14ac:dyDescent="0.2">
      <c r="A1016">
        <v>20.78</v>
      </c>
      <c r="B1016">
        <v>9.44</v>
      </c>
      <c r="C1016">
        <v>124.359375</v>
      </c>
      <c r="F1016">
        <v>9.3465346534653465E-2</v>
      </c>
      <c r="G1016">
        <f>20780/(3.14*(7.77^2)/4)</f>
        <v>438.4639064815147</v>
      </c>
      <c r="H1016">
        <v>20780</v>
      </c>
    </row>
    <row r="1017" spans="1:8" x14ac:dyDescent="0.2">
      <c r="A1017">
        <v>20.78</v>
      </c>
      <c r="B1017">
        <v>9.4499999999999993</v>
      </c>
      <c r="C1017">
        <v>124.46875</v>
      </c>
      <c r="F1017">
        <v>9.3564356435643564E-2</v>
      </c>
      <c r="G1017">
        <f>20780/(3.14*(7.77^2)/4)</f>
        <v>438.4639064815147</v>
      </c>
      <c r="H1017">
        <v>20780</v>
      </c>
    </row>
    <row r="1018" spans="1:8" x14ac:dyDescent="0.2">
      <c r="A1018">
        <v>20.76</v>
      </c>
      <c r="B1018">
        <v>9.4600000000000009</v>
      </c>
      <c r="C1018">
        <v>124.578125</v>
      </c>
      <c r="F1018">
        <v>9.3663366336633677E-2</v>
      </c>
      <c r="G1018">
        <f>20760/(3.14*(7.77^2)/4)</f>
        <v>438.04190079673941</v>
      </c>
      <c r="H1018">
        <v>20760</v>
      </c>
    </row>
    <row r="1019" spans="1:8" x14ac:dyDescent="0.2">
      <c r="A1019">
        <v>20.76</v>
      </c>
      <c r="B1019">
        <v>9.4700000000000006</v>
      </c>
      <c r="C1019">
        <v>124.796875</v>
      </c>
      <c r="F1019">
        <v>9.3762376237623762E-2</v>
      </c>
      <c r="G1019">
        <f>20760/(3.14*(7.77^2)/4)</f>
        <v>438.04190079673941</v>
      </c>
      <c r="H1019">
        <v>20760</v>
      </c>
    </row>
    <row r="1020" spans="1:8" x14ac:dyDescent="0.2">
      <c r="A1020">
        <v>20.8</v>
      </c>
      <c r="B1020">
        <v>9.48</v>
      </c>
      <c r="C1020">
        <v>124.90625</v>
      </c>
      <c r="F1020">
        <v>9.3861386138613861E-2</v>
      </c>
      <c r="G1020">
        <f>20800/(3.14*(7.77^2)/4)</f>
        <v>438.88591216628993</v>
      </c>
      <c r="H1020">
        <v>20800</v>
      </c>
    </row>
    <row r="1021" spans="1:8" x14ac:dyDescent="0.2">
      <c r="A1021">
        <v>20.8</v>
      </c>
      <c r="B1021">
        <v>9.49</v>
      </c>
      <c r="C1021">
        <v>125.015625</v>
      </c>
      <c r="F1021">
        <v>9.3960396039603961E-2</v>
      </c>
      <c r="G1021">
        <f>20800/(3.14*(7.77^2)/4)</f>
        <v>438.88591216628993</v>
      </c>
      <c r="H1021">
        <v>20800</v>
      </c>
    </row>
    <row r="1022" spans="1:8" x14ac:dyDescent="0.2">
      <c r="A1022">
        <v>20.84</v>
      </c>
      <c r="B1022">
        <v>9.49</v>
      </c>
      <c r="C1022">
        <v>125.125</v>
      </c>
      <c r="F1022">
        <v>9.3960396039603961E-2</v>
      </c>
      <c r="G1022">
        <f>20840/(3.14*(7.77^2)/4)</f>
        <v>439.7299235358405</v>
      </c>
      <c r="H1022">
        <v>20840</v>
      </c>
    </row>
    <row r="1023" spans="1:8" x14ac:dyDescent="0.2">
      <c r="A1023">
        <v>20.84</v>
      </c>
      <c r="B1023">
        <v>9.5</v>
      </c>
      <c r="C1023">
        <v>125.234375</v>
      </c>
      <c r="F1023">
        <v>9.405940594059406E-2</v>
      </c>
      <c r="G1023">
        <f>20840/(3.14*(7.77^2)/4)</f>
        <v>439.7299235358405</v>
      </c>
      <c r="H1023">
        <v>20840</v>
      </c>
    </row>
    <row r="1024" spans="1:8" x14ac:dyDescent="0.2">
      <c r="A1024">
        <v>20.84</v>
      </c>
      <c r="B1024">
        <v>9.51</v>
      </c>
      <c r="C1024">
        <v>125.34375</v>
      </c>
      <c r="F1024">
        <v>9.4158415841584159E-2</v>
      </c>
      <c r="G1024">
        <f>20840/(3.14*(7.77^2)/4)</f>
        <v>439.7299235358405</v>
      </c>
      <c r="H1024">
        <v>20840</v>
      </c>
    </row>
    <row r="1025" spans="1:8" x14ac:dyDescent="0.2">
      <c r="A1025">
        <v>20.86</v>
      </c>
      <c r="B1025">
        <v>9.52</v>
      </c>
      <c r="C1025">
        <v>125.453125</v>
      </c>
      <c r="F1025">
        <v>9.4257425742574258E-2</v>
      </c>
      <c r="G1025">
        <f>20860/(3.14*(7.77^2)/4)</f>
        <v>440.15192922061578</v>
      </c>
      <c r="H1025">
        <v>20860</v>
      </c>
    </row>
    <row r="1026" spans="1:8" x14ac:dyDescent="0.2">
      <c r="A1026">
        <v>20.86</v>
      </c>
      <c r="B1026">
        <v>9.5299999999999994</v>
      </c>
      <c r="C1026">
        <v>125.5625</v>
      </c>
      <c r="F1026">
        <v>9.4356435643564357E-2</v>
      </c>
      <c r="G1026">
        <f>20860/(3.14*(7.77^2)/4)</f>
        <v>440.15192922061578</v>
      </c>
      <c r="H1026">
        <v>20860</v>
      </c>
    </row>
    <row r="1027" spans="1:8" x14ac:dyDescent="0.2">
      <c r="A1027">
        <v>20.86</v>
      </c>
      <c r="B1027">
        <v>9.5399999999999991</v>
      </c>
      <c r="C1027">
        <v>125.671875</v>
      </c>
      <c r="F1027">
        <v>9.4455445544554442E-2</v>
      </c>
      <c r="G1027">
        <f>20860/(3.14*(7.77^2)/4)</f>
        <v>440.15192922061578</v>
      </c>
      <c r="H1027">
        <v>20860</v>
      </c>
    </row>
    <row r="1028" spans="1:8" x14ac:dyDescent="0.2">
      <c r="A1028">
        <v>20.86</v>
      </c>
      <c r="B1028">
        <v>9.5399999999999991</v>
      </c>
      <c r="C1028">
        <v>125.78125</v>
      </c>
      <c r="F1028">
        <v>9.4455445544554442E-2</v>
      </c>
      <c r="G1028">
        <f>20860/(3.14*(7.77^2)/4)</f>
        <v>440.15192922061578</v>
      </c>
      <c r="H1028">
        <v>20860</v>
      </c>
    </row>
    <row r="1029" spans="1:8" x14ac:dyDescent="0.2">
      <c r="A1029">
        <v>20.86</v>
      </c>
      <c r="B1029">
        <v>9.5500000000000007</v>
      </c>
      <c r="C1029">
        <v>125.890625</v>
      </c>
      <c r="F1029">
        <v>9.4554455445544555E-2</v>
      </c>
      <c r="G1029">
        <f>20860/(3.14*(7.77^2)/4)</f>
        <v>440.15192922061578</v>
      </c>
      <c r="H1029">
        <v>20860</v>
      </c>
    </row>
    <row r="1030" spans="1:8" x14ac:dyDescent="0.2">
      <c r="A1030">
        <v>20.84</v>
      </c>
      <c r="B1030">
        <v>9.56</v>
      </c>
      <c r="C1030">
        <v>126</v>
      </c>
      <c r="F1030">
        <v>9.4653465346534654E-2</v>
      </c>
      <c r="G1030">
        <f>20840/(3.14*(7.77^2)/4)</f>
        <v>439.7299235358405</v>
      </c>
      <c r="H1030">
        <v>20840</v>
      </c>
    </row>
    <row r="1031" spans="1:8" x14ac:dyDescent="0.2">
      <c r="A1031">
        <v>20.84</v>
      </c>
      <c r="B1031">
        <v>9.57</v>
      </c>
      <c r="C1031">
        <v>126.109375</v>
      </c>
      <c r="F1031">
        <v>9.4752475247524753E-2</v>
      </c>
      <c r="G1031">
        <f>20840/(3.14*(7.77^2)/4)</f>
        <v>439.7299235358405</v>
      </c>
      <c r="H1031">
        <v>20840</v>
      </c>
    </row>
    <row r="1032" spans="1:8" x14ac:dyDescent="0.2">
      <c r="A1032">
        <v>20.84</v>
      </c>
      <c r="B1032">
        <v>9.58</v>
      </c>
      <c r="C1032">
        <v>126.21875</v>
      </c>
      <c r="F1032">
        <v>9.4851485148514852E-2</v>
      </c>
      <c r="G1032">
        <f>20840/(3.14*(7.77^2)/4)</f>
        <v>439.7299235358405</v>
      </c>
      <c r="H1032">
        <v>20840</v>
      </c>
    </row>
    <row r="1033" spans="1:8" x14ac:dyDescent="0.2">
      <c r="A1033">
        <v>20.9</v>
      </c>
      <c r="B1033">
        <v>9.58</v>
      </c>
      <c r="C1033">
        <v>126.328125</v>
      </c>
      <c r="F1033">
        <v>9.4851485148514852E-2</v>
      </c>
      <c r="G1033">
        <f>20900/(3.14*(7.77^2)/4)</f>
        <v>440.99594059016636</v>
      </c>
      <c r="H1033">
        <v>20900</v>
      </c>
    </row>
    <row r="1034" spans="1:8" x14ac:dyDescent="0.2">
      <c r="A1034">
        <v>20.9</v>
      </c>
      <c r="B1034">
        <v>9.59</v>
      </c>
      <c r="C1034">
        <v>126.4375</v>
      </c>
      <c r="F1034">
        <v>9.4950495049504952E-2</v>
      </c>
      <c r="G1034">
        <f>20900/(3.14*(7.77^2)/4)</f>
        <v>440.99594059016636</v>
      </c>
      <c r="H1034">
        <v>20900</v>
      </c>
    </row>
    <row r="1035" spans="1:8" x14ac:dyDescent="0.2">
      <c r="A1035">
        <v>20.92</v>
      </c>
      <c r="B1035">
        <v>9.6</v>
      </c>
      <c r="C1035">
        <v>126.546875</v>
      </c>
      <c r="F1035">
        <v>9.5049504950495051E-2</v>
      </c>
      <c r="G1035">
        <f>20920/(3.14*(7.77^2)/4)</f>
        <v>441.41794627494164</v>
      </c>
      <c r="H1035">
        <v>20920</v>
      </c>
    </row>
    <row r="1036" spans="1:8" x14ac:dyDescent="0.2">
      <c r="A1036">
        <v>20.92</v>
      </c>
      <c r="B1036">
        <v>9.61</v>
      </c>
      <c r="C1036">
        <v>126.65625</v>
      </c>
      <c r="F1036">
        <v>9.514851485148515E-2</v>
      </c>
      <c r="G1036">
        <f>20920/(3.14*(7.77^2)/4)</f>
        <v>441.41794627494164</v>
      </c>
      <c r="H1036">
        <v>20920</v>
      </c>
    </row>
    <row r="1037" spans="1:8" x14ac:dyDescent="0.2">
      <c r="A1037">
        <v>20.92</v>
      </c>
      <c r="B1037">
        <v>9.6199999999999992</v>
      </c>
      <c r="C1037">
        <v>126.765625</v>
      </c>
      <c r="F1037">
        <v>9.5247524752475235E-2</v>
      </c>
      <c r="G1037">
        <f>20920/(3.14*(7.77^2)/4)</f>
        <v>441.41794627494164</v>
      </c>
      <c r="H1037">
        <v>20920</v>
      </c>
    </row>
    <row r="1038" spans="1:8" x14ac:dyDescent="0.2">
      <c r="A1038">
        <v>20.94</v>
      </c>
      <c r="B1038">
        <v>9.6199999999999992</v>
      </c>
      <c r="C1038">
        <v>126.875</v>
      </c>
      <c r="F1038">
        <v>9.5247524752475235E-2</v>
      </c>
      <c r="G1038">
        <f>20940/(3.14*(7.77^2)/4)</f>
        <v>441.83995195971693</v>
      </c>
      <c r="H1038">
        <v>20940</v>
      </c>
    </row>
    <row r="1039" spans="1:8" x14ac:dyDescent="0.2">
      <c r="A1039">
        <v>20.94</v>
      </c>
      <c r="B1039">
        <v>9.6300000000000008</v>
      </c>
      <c r="C1039">
        <v>126.984375</v>
      </c>
      <c r="F1039">
        <v>9.5346534653465348E-2</v>
      </c>
      <c r="G1039">
        <f>20940/(3.14*(7.77^2)/4)</f>
        <v>441.83995195971693</v>
      </c>
      <c r="H1039">
        <v>20940</v>
      </c>
    </row>
    <row r="1040" spans="1:8" x14ac:dyDescent="0.2">
      <c r="A1040">
        <v>20.94</v>
      </c>
      <c r="B1040">
        <v>9.64</v>
      </c>
      <c r="C1040">
        <v>127.09375</v>
      </c>
      <c r="F1040">
        <v>9.5445544554455447E-2</v>
      </c>
      <c r="G1040">
        <f>20940/(3.14*(7.77^2)/4)</f>
        <v>441.83995195971693</v>
      </c>
      <c r="H1040">
        <v>20940</v>
      </c>
    </row>
    <row r="1041" spans="1:8" x14ac:dyDescent="0.2">
      <c r="A1041">
        <v>20.94</v>
      </c>
      <c r="B1041">
        <v>9.65</v>
      </c>
      <c r="C1041">
        <v>127.203125</v>
      </c>
      <c r="F1041">
        <v>9.5544554455445546E-2</v>
      </c>
      <c r="G1041">
        <f>20940/(3.14*(7.77^2)/4)</f>
        <v>441.83995195971693</v>
      </c>
      <c r="H1041">
        <v>20940</v>
      </c>
    </row>
    <row r="1042" spans="1:8" x14ac:dyDescent="0.2">
      <c r="A1042">
        <v>20.94</v>
      </c>
      <c r="B1042">
        <v>9.66</v>
      </c>
      <c r="C1042">
        <v>127.3125</v>
      </c>
      <c r="F1042">
        <v>9.5643564356435645E-2</v>
      </c>
      <c r="G1042">
        <f>20940/(3.14*(7.77^2)/4)</f>
        <v>441.83995195971693</v>
      </c>
      <c r="H1042">
        <v>20940</v>
      </c>
    </row>
    <row r="1043" spans="1:8" x14ac:dyDescent="0.2">
      <c r="A1043">
        <v>20.96</v>
      </c>
      <c r="B1043">
        <v>9.67</v>
      </c>
      <c r="C1043">
        <v>127.421875</v>
      </c>
      <c r="F1043">
        <v>9.5742574257425744E-2</v>
      </c>
      <c r="G1043">
        <f>20960/(3.14*(7.77^2)/4)</f>
        <v>442.26195764449216</v>
      </c>
      <c r="H1043">
        <v>20960</v>
      </c>
    </row>
    <row r="1044" spans="1:8" x14ac:dyDescent="0.2">
      <c r="A1044">
        <v>20.96</v>
      </c>
      <c r="B1044">
        <v>9.68</v>
      </c>
      <c r="C1044">
        <v>127.640625</v>
      </c>
      <c r="F1044">
        <v>9.5841584158415843E-2</v>
      </c>
      <c r="G1044">
        <f>20960/(3.14*(7.77^2)/4)</f>
        <v>442.26195764449216</v>
      </c>
      <c r="H1044">
        <v>20960</v>
      </c>
    </row>
    <row r="1045" spans="1:8" x14ac:dyDescent="0.2">
      <c r="A1045">
        <v>20.96</v>
      </c>
      <c r="B1045">
        <v>9.69</v>
      </c>
      <c r="C1045">
        <v>127.75</v>
      </c>
      <c r="F1045">
        <v>9.5940594059405943E-2</v>
      </c>
      <c r="G1045">
        <f>20960/(3.14*(7.77^2)/4)</f>
        <v>442.26195764449216</v>
      </c>
      <c r="H1045">
        <v>20960</v>
      </c>
    </row>
    <row r="1046" spans="1:8" x14ac:dyDescent="0.2">
      <c r="A1046">
        <v>20.96</v>
      </c>
      <c r="B1046">
        <v>9.6999999999999993</v>
      </c>
      <c r="C1046">
        <v>127.859375</v>
      </c>
      <c r="F1046">
        <v>9.6039603960396028E-2</v>
      </c>
      <c r="G1046">
        <f>20960/(3.14*(7.77^2)/4)</f>
        <v>442.26195764449216</v>
      </c>
      <c r="H1046">
        <v>20960</v>
      </c>
    </row>
    <row r="1047" spans="1:8" x14ac:dyDescent="0.2">
      <c r="A1047">
        <v>21</v>
      </c>
      <c r="B1047">
        <v>9.7100000000000009</v>
      </c>
      <c r="C1047">
        <v>127.96875</v>
      </c>
      <c r="F1047">
        <v>9.6138613861386141E-2</v>
      </c>
      <c r="G1047">
        <f>21000/(3.14*(7.77^2)/4)</f>
        <v>443.10596901404273</v>
      </c>
      <c r="H1047">
        <v>21000</v>
      </c>
    </row>
    <row r="1048" spans="1:8" x14ac:dyDescent="0.2">
      <c r="A1048">
        <v>21</v>
      </c>
      <c r="B1048">
        <v>9.7200000000000006</v>
      </c>
      <c r="C1048">
        <v>128.1875</v>
      </c>
      <c r="F1048">
        <v>9.623762376237624E-2</v>
      </c>
      <c r="G1048">
        <f>21000/(3.14*(7.77^2)/4)</f>
        <v>443.10596901404273</v>
      </c>
      <c r="H1048">
        <v>21000</v>
      </c>
    </row>
    <row r="1049" spans="1:8" x14ac:dyDescent="0.2">
      <c r="A1049">
        <v>21</v>
      </c>
      <c r="B1049">
        <v>9.73</v>
      </c>
      <c r="C1049">
        <v>128.296875</v>
      </c>
      <c r="F1049">
        <v>9.6336633663366339E-2</v>
      </c>
      <c r="G1049">
        <f>21000/(3.14*(7.77^2)/4)</f>
        <v>443.10596901404273</v>
      </c>
      <c r="H1049">
        <v>21000</v>
      </c>
    </row>
    <row r="1050" spans="1:8" x14ac:dyDescent="0.2">
      <c r="A1050">
        <v>21</v>
      </c>
      <c r="B1050">
        <v>9.74</v>
      </c>
      <c r="C1050">
        <v>128.40625</v>
      </c>
      <c r="F1050">
        <v>9.6435643564356438E-2</v>
      </c>
      <c r="G1050">
        <f>21000/(3.14*(7.77^2)/4)</f>
        <v>443.10596901404273</v>
      </c>
      <c r="H1050">
        <v>21000</v>
      </c>
    </row>
    <row r="1051" spans="1:8" x14ac:dyDescent="0.2">
      <c r="A1051">
        <v>21.04</v>
      </c>
      <c r="B1051">
        <v>9.75</v>
      </c>
      <c r="C1051">
        <v>128.515625</v>
      </c>
      <c r="F1051">
        <v>9.6534653465346537E-2</v>
      </c>
      <c r="G1051">
        <f>21040/(3.14*(7.77^2)/4)</f>
        <v>443.9499803835933</v>
      </c>
      <c r="H1051">
        <v>21040</v>
      </c>
    </row>
    <row r="1052" spans="1:8" x14ac:dyDescent="0.2">
      <c r="A1052">
        <v>21.04</v>
      </c>
      <c r="B1052">
        <v>9.76</v>
      </c>
      <c r="C1052">
        <v>128.625</v>
      </c>
      <c r="F1052">
        <v>9.6633663366336636E-2</v>
      </c>
      <c r="G1052">
        <f>21040/(3.14*(7.77^2)/4)</f>
        <v>443.9499803835933</v>
      </c>
      <c r="H1052">
        <v>21040</v>
      </c>
    </row>
    <row r="1053" spans="1:8" x14ac:dyDescent="0.2">
      <c r="A1053">
        <v>21.02</v>
      </c>
      <c r="B1053">
        <v>9.77</v>
      </c>
      <c r="C1053">
        <v>128.84375</v>
      </c>
      <c r="F1053">
        <v>9.6732673267326735E-2</v>
      </c>
      <c r="G1053">
        <f>21020/(3.14*(7.77^2)/4)</f>
        <v>443.52797469881801</v>
      </c>
      <c r="H1053">
        <v>21020</v>
      </c>
    </row>
    <row r="1054" spans="1:8" x14ac:dyDescent="0.2">
      <c r="A1054">
        <v>21.02</v>
      </c>
      <c r="B1054">
        <v>9.7799999999999994</v>
      </c>
      <c r="C1054">
        <v>128.953125</v>
      </c>
      <c r="F1054">
        <v>9.6831683168316821E-2</v>
      </c>
      <c r="G1054">
        <f>21020/(3.14*(7.77^2)/4)</f>
        <v>443.52797469881801</v>
      </c>
      <c r="H1054">
        <v>21020</v>
      </c>
    </row>
    <row r="1055" spans="1:8" x14ac:dyDescent="0.2">
      <c r="A1055">
        <v>21.02</v>
      </c>
      <c r="B1055">
        <v>9.7899999999999991</v>
      </c>
      <c r="C1055">
        <v>129.0625</v>
      </c>
      <c r="F1055">
        <v>9.693069306930692E-2</v>
      </c>
      <c r="G1055">
        <f>21020/(3.14*(7.77^2)/4)</f>
        <v>443.52797469881801</v>
      </c>
      <c r="H1055">
        <v>21020</v>
      </c>
    </row>
    <row r="1056" spans="1:8" x14ac:dyDescent="0.2">
      <c r="A1056">
        <v>21.04</v>
      </c>
      <c r="B1056">
        <v>9.8000000000000007</v>
      </c>
      <c r="C1056">
        <v>129.171875</v>
      </c>
      <c r="F1056">
        <v>9.7029702970297033E-2</v>
      </c>
      <c r="G1056">
        <f>21040/(3.14*(7.77^2)/4)</f>
        <v>443.9499803835933</v>
      </c>
      <c r="H1056">
        <v>21040</v>
      </c>
    </row>
    <row r="1057" spans="1:8" x14ac:dyDescent="0.2">
      <c r="A1057">
        <v>21.04</v>
      </c>
      <c r="B1057">
        <v>9.81</v>
      </c>
      <c r="C1057">
        <v>129.28125</v>
      </c>
      <c r="F1057">
        <v>9.7128712871287132E-2</v>
      </c>
      <c r="G1057">
        <f>21040/(3.14*(7.77^2)/4)</f>
        <v>443.9499803835933</v>
      </c>
      <c r="H1057">
        <v>21040</v>
      </c>
    </row>
    <row r="1058" spans="1:8" x14ac:dyDescent="0.2">
      <c r="A1058">
        <v>21.08</v>
      </c>
      <c r="B1058">
        <v>9.81</v>
      </c>
      <c r="C1058">
        <v>129.390625</v>
      </c>
      <c r="F1058">
        <v>9.7128712871287132E-2</v>
      </c>
      <c r="G1058">
        <f t="shared" ref="G1058:G1065" si="19">21080/(3.14*(7.77^2)/4)</f>
        <v>444.79399175314387</v>
      </c>
      <c r="H1058">
        <v>21080</v>
      </c>
    </row>
    <row r="1059" spans="1:8" x14ac:dyDescent="0.2">
      <c r="A1059">
        <v>21.08</v>
      </c>
      <c r="B1059">
        <v>9.82</v>
      </c>
      <c r="C1059">
        <v>129.5</v>
      </c>
      <c r="F1059">
        <v>9.7227722772277231E-2</v>
      </c>
      <c r="G1059">
        <f t="shared" si="19"/>
        <v>444.79399175314387</v>
      </c>
      <c r="H1059">
        <v>21080</v>
      </c>
    </row>
    <row r="1060" spans="1:8" x14ac:dyDescent="0.2">
      <c r="A1060">
        <v>21.08</v>
      </c>
      <c r="B1060">
        <v>9.83</v>
      </c>
      <c r="C1060">
        <v>129.609375</v>
      </c>
      <c r="F1060">
        <v>9.732673267326733E-2</v>
      </c>
      <c r="G1060">
        <f t="shared" si="19"/>
        <v>444.79399175314387</v>
      </c>
      <c r="H1060">
        <v>21080</v>
      </c>
    </row>
    <row r="1061" spans="1:8" x14ac:dyDescent="0.2">
      <c r="A1061">
        <v>21.08</v>
      </c>
      <c r="B1061">
        <v>9.84</v>
      </c>
      <c r="C1061">
        <v>129.71875</v>
      </c>
      <c r="F1061">
        <v>9.7425742574257429E-2</v>
      </c>
      <c r="G1061">
        <f t="shared" si="19"/>
        <v>444.79399175314387</v>
      </c>
      <c r="H1061">
        <v>21080</v>
      </c>
    </row>
    <row r="1062" spans="1:8" x14ac:dyDescent="0.2">
      <c r="A1062">
        <v>21.08</v>
      </c>
      <c r="B1062">
        <v>9.85</v>
      </c>
      <c r="C1062">
        <v>129.828125</v>
      </c>
      <c r="F1062">
        <v>9.7524752475247528E-2</v>
      </c>
      <c r="G1062">
        <f t="shared" si="19"/>
        <v>444.79399175314387</v>
      </c>
      <c r="H1062">
        <v>21080</v>
      </c>
    </row>
    <row r="1063" spans="1:8" x14ac:dyDescent="0.2">
      <c r="A1063">
        <v>21.08</v>
      </c>
      <c r="B1063">
        <v>9.85</v>
      </c>
      <c r="C1063">
        <v>129.9375</v>
      </c>
      <c r="F1063">
        <v>9.7524752475247528E-2</v>
      </c>
      <c r="G1063">
        <f t="shared" si="19"/>
        <v>444.79399175314387</v>
      </c>
      <c r="H1063">
        <v>21080</v>
      </c>
    </row>
    <row r="1064" spans="1:8" x14ac:dyDescent="0.2">
      <c r="A1064">
        <v>21.08</v>
      </c>
      <c r="B1064">
        <v>9.86</v>
      </c>
      <c r="C1064">
        <v>130.046875</v>
      </c>
      <c r="F1064">
        <v>9.7623762376237613E-2</v>
      </c>
      <c r="G1064">
        <f t="shared" si="19"/>
        <v>444.79399175314387</v>
      </c>
      <c r="H1064">
        <v>21080</v>
      </c>
    </row>
    <row r="1065" spans="1:8" x14ac:dyDescent="0.2">
      <c r="A1065">
        <v>21.08</v>
      </c>
      <c r="B1065">
        <v>9.8699999999999992</v>
      </c>
      <c r="C1065">
        <v>130.15625</v>
      </c>
      <c r="F1065">
        <v>9.7722772277227712E-2</v>
      </c>
      <c r="G1065">
        <f t="shared" si="19"/>
        <v>444.79399175314387</v>
      </c>
      <c r="H1065">
        <v>21080</v>
      </c>
    </row>
    <row r="1066" spans="1:8" x14ac:dyDescent="0.2">
      <c r="A1066">
        <v>21.14</v>
      </c>
      <c r="B1066">
        <v>9.8800000000000008</v>
      </c>
      <c r="C1066">
        <v>130.265625</v>
      </c>
      <c r="F1066">
        <v>9.7821782178217825E-2</v>
      </c>
      <c r="G1066">
        <f>21140/(3.14*(7.77^2)/4)</f>
        <v>446.06000880746967</v>
      </c>
      <c r="H1066">
        <v>21140</v>
      </c>
    </row>
    <row r="1067" spans="1:8" x14ac:dyDescent="0.2">
      <c r="A1067">
        <v>21.14</v>
      </c>
      <c r="B1067">
        <v>9.89</v>
      </c>
      <c r="C1067">
        <v>130.375</v>
      </c>
      <c r="F1067">
        <v>9.7920792079207924E-2</v>
      </c>
      <c r="G1067">
        <f>21140/(3.14*(7.77^2)/4)</f>
        <v>446.06000880746967</v>
      </c>
      <c r="H1067">
        <v>21140</v>
      </c>
    </row>
    <row r="1068" spans="1:8" x14ac:dyDescent="0.2">
      <c r="A1068">
        <v>21.16</v>
      </c>
      <c r="B1068">
        <v>9.89</v>
      </c>
      <c r="C1068">
        <v>130.484375</v>
      </c>
      <c r="F1068">
        <v>9.7920792079207924E-2</v>
      </c>
      <c r="G1068">
        <f>21160/(3.14*(7.77^2)/4)</f>
        <v>446.48201449224496</v>
      </c>
      <c r="H1068">
        <v>21160</v>
      </c>
    </row>
    <row r="1069" spans="1:8" x14ac:dyDescent="0.2">
      <c r="A1069">
        <v>21.16</v>
      </c>
      <c r="B1069">
        <v>9.9</v>
      </c>
      <c r="C1069">
        <v>130.59375</v>
      </c>
      <c r="F1069">
        <v>9.8019801980198024E-2</v>
      </c>
      <c r="G1069">
        <f>21160/(3.14*(7.77^2)/4)</f>
        <v>446.48201449224496</v>
      </c>
      <c r="H1069">
        <v>21160</v>
      </c>
    </row>
    <row r="1070" spans="1:8" x14ac:dyDescent="0.2">
      <c r="A1070">
        <v>21.16</v>
      </c>
      <c r="B1070">
        <v>9.91</v>
      </c>
      <c r="C1070">
        <v>130.703125</v>
      </c>
      <c r="F1070">
        <v>9.8118811881188123E-2</v>
      </c>
      <c r="G1070">
        <f>21160/(3.14*(7.77^2)/4)</f>
        <v>446.48201449224496</v>
      </c>
      <c r="H1070">
        <v>21160</v>
      </c>
    </row>
    <row r="1071" spans="1:8" x14ac:dyDescent="0.2">
      <c r="A1071">
        <v>21.14</v>
      </c>
      <c r="B1071">
        <v>9.92</v>
      </c>
      <c r="C1071">
        <v>130.8125</v>
      </c>
      <c r="F1071">
        <v>9.8217821782178222E-2</v>
      </c>
      <c r="G1071">
        <f>21140/(3.14*(7.77^2)/4)</f>
        <v>446.06000880746967</v>
      </c>
      <c r="H1071">
        <v>21140</v>
      </c>
    </row>
    <row r="1072" spans="1:8" x14ac:dyDescent="0.2">
      <c r="A1072">
        <v>21.14</v>
      </c>
      <c r="B1072">
        <v>9.93</v>
      </c>
      <c r="C1072">
        <v>130.921875</v>
      </c>
      <c r="F1072">
        <v>9.8316831683168321E-2</v>
      </c>
      <c r="G1072">
        <f>21140/(3.14*(7.77^2)/4)</f>
        <v>446.06000880746967</v>
      </c>
      <c r="H1072">
        <v>21140</v>
      </c>
    </row>
    <row r="1073" spans="1:8" x14ac:dyDescent="0.2">
      <c r="A1073">
        <v>21.14</v>
      </c>
      <c r="B1073">
        <v>9.94</v>
      </c>
      <c r="C1073">
        <v>131.03125</v>
      </c>
      <c r="F1073">
        <v>9.8415841584158406E-2</v>
      </c>
      <c r="G1073">
        <f>21140/(3.14*(7.77^2)/4)</f>
        <v>446.06000880746967</v>
      </c>
      <c r="H1073">
        <v>21140</v>
      </c>
    </row>
    <row r="1074" spans="1:8" x14ac:dyDescent="0.2">
      <c r="A1074">
        <v>21.14</v>
      </c>
      <c r="B1074">
        <v>9.94</v>
      </c>
      <c r="C1074">
        <v>131.140625</v>
      </c>
      <c r="F1074">
        <v>9.8415841584158406E-2</v>
      </c>
      <c r="G1074">
        <f>21140/(3.14*(7.77^2)/4)</f>
        <v>446.06000880746967</v>
      </c>
      <c r="H1074">
        <v>21140</v>
      </c>
    </row>
    <row r="1075" spans="1:8" x14ac:dyDescent="0.2">
      <c r="A1075">
        <v>21.14</v>
      </c>
      <c r="B1075">
        <v>9.9499999999999993</v>
      </c>
      <c r="C1075">
        <v>131.25</v>
      </c>
      <c r="F1075">
        <v>9.8514851485148505E-2</v>
      </c>
      <c r="G1075">
        <f>21140/(3.14*(7.77^2)/4)</f>
        <v>446.06000880746967</v>
      </c>
      <c r="H1075">
        <v>21140</v>
      </c>
    </row>
    <row r="1076" spans="1:8" x14ac:dyDescent="0.2">
      <c r="A1076">
        <v>21.22</v>
      </c>
      <c r="B1076">
        <v>9.9600000000000009</v>
      </c>
      <c r="C1076">
        <v>131.359375</v>
      </c>
      <c r="F1076">
        <v>9.8613861386138618E-2</v>
      </c>
      <c r="G1076">
        <f>21220/(3.14*(7.77^2)/4)</f>
        <v>447.74803154657081</v>
      </c>
      <c r="H1076">
        <v>21220</v>
      </c>
    </row>
    <row r="1077" spans="1:8" x14ac:dyDescent="0.2">
      <c r="A1077">
        <v>21.22</v>
      </c>
      <c r="B1077">
        <v>9.9700000000000006</v>
      </c>
      <c r="C1077">
        <v>131.46875</v>
      </c>
      <c r="F1077">
        <v>9.8712871287128717E-2</v>
      </c>
      <c r="G1077">
        <f>21220/(3.14*(7.77^2)/4)</f>
        <v>447.74803154657081</v>
      </c>
      <c r="H1077">
        <v>21220</v>
      </c>
    </row>
    <row r="1078" spans="1:8" x14ac:dyDescent="0.2">
      <c r="A1078">
        <v>21.22</v>
      </c>
      <c r="B1078">
        <v>9.98</v>
      </c>
      <c r="C1078">
        <v>131.578125</v>
      </c>
      <c r="F1078">
        <v>9.8811881188118816E-2</v>
      </c>
      <c r="G1078">
        <f>21220/(3.14*(7.77^2)/4)</f>
        <v>447.74803154657081</v>
      </c>
      <c r="H1078">
        <v>21220</v>
      </c>
    </row>
    <row r="1079" spans="1:8" x14ac:dyDescent="0.2">
      <c r="A1079">
        <v>21.2</v>
      </c>
      <c r="B1079">
        <v>9.99</v>
      </c>
      <c r="C1079">
        <v>131.6875</v>
      </c>
      <c r="F1079">
        <v>9.8910891089108915E-2</v>
      </c>
      <c r="G1079">
        <f>21200/(3.14*(7.77^2)/4)</f>
        <v>447.32602586179553</v>
      </c>
      <c r="H1079">
        <v>21200</v>
      </c>
    </row>
    <row r="1080" spans="1:8" x14ac:dyDescent="0.2">
      <c r="A1080">
        <v>21.2</v>
      </c>
      <c r="B1080">
        <v>10</v>
      </c>
      <c r="C1080">
        <v>131.90625</v>
      </c>
      <c r="F1080">
        <v>9.9009900990099015E-2</v>
      </c>
      <c r="G1080">
        <f>21200/(3.14*(7.77^2)/4)</f>
        <v>447.32602586179553</v>
      </c>
      <c r="H1080">
        <v>21200</v>
      </c>
    </row>
    <row r="1081" spans="1:8" x14ac:dyDescent="0.2">
      <c r="A1081">
        <v>21.2</v>
      </c>
      <c r="B1081">
        <v>10.01</v>
      </c>
      <c r="C1081">
        <v>132.015625</v>
      </c>
      <c r="F1081">
        <v>9.9108910891089114E-2</v>
      </c>
      <c r="G1081">
        <f>21200/(3.14*(7.77^2)/4)</f>
        <v>447.32602586179553</v>
      </c>
      <c r="H1081">
        <v>21200</v>
      </c>
    </row>
    <row r="1082" spans="1:8" x14ac:dyDescent="0.2">
      <c r="A1082">
        <v>21.2</v>
      </c>
      <c r="B1082">
        <v>10.02</v>
      </c>
      <c r="C1082">
        <v>132.125</v>
      </c>
      <c r="F1082">
        <v>9.9207920792079199E-2</v>
      </c>
      <c r="G1082">
        <f>21200/(3.14*(7.77^2)/4)</f>
        <v>447.32602586179553</v>
      </c>
      <c r="H1082">
        <v>21200</v>
      </c>
    </row>
    <row r="1083" spans="1:8" x14ac:dyDescent="0.2">
      <c r="A1083">
        <v>21.24</v>
      </c>
      <c r="B1083">
        <v>10.029999999999999</v>
      </c>
      <c r="C1083">
        <v>132.234375</v>
      </c>
      <c r="F1083">
        <v>9.9306930693069298E-2</v>
      </c>
      <c r="G1083">
        <f t="shared" ref="G1083:G1088" si="20">21240/(3.14*(7.77^2)/4)</f>
        <v>448.1700372313461</v>
      </c>
      <c r="H1083">
        <v>21240</v>
      </c>
    </row>
    <row r="1084" spans="1:8" x14ac:dyDescent="0.2">
      <c r="A1084">
        <v>21.24</v>
      </c>
      <c r="B1084">
        <v>10.039999999999999</v>
      </c>
      <c r="C1084">
        <v>132.34375</v>
      </c>
      <c r="F1084">
        <v>9.9405940594059397E-2</v>
      </c>
      <c r="G1084">
        <f t="shared" si="20"/>
        <v>448.1700372313461</v>
      </c>
      <c r="H1084">
        <v>21240</v>
      </c>
    </row>
    <row r="1085" spans="1:8" x14ac:dyDescent="0.2">
      <c r="A1085">
        <v>21.24</v>
      </c>
      <c r="B1085">
        <v>10.050000000000001</v>
      </c>
      <c r="C1085">
        <v>132.5625</v>
      </c>
      <c r="F1085">
        <v>9.950495049504951E-2</v>
      </c>
      <c r="G1085">
        <f t="shared" si="20"/>
        <v>448.1700372313461</v>
      </c>
      <c r="H1085">
        <v>21240</v>
      </c>
    </row>
    <row r="1086" spans="1:8" x14ac:dyDescent="0.2">
      <c r="A1086">
        <v>21.24</v>
      </c>
      <c r="B1086">
        <v>10.06</v>
      </c>
      <c r="C1086">
        <v>132.671875</v>
      </c>
      <c r="F1086">
        <v>9.9603960396039609E-2</v>
      </c>
      <c r="G1086">
        <f t="shared" si="20"/>
        <v>448.1700372313461</v>
      </c>
      <c r="H1086">
        <v>21240</v>
      </c>
    </row>
    <row r="1087" spans="1:8" x14ac:dyDescent="0.2">
      <c r="A1087">
        <v>21.24</v>
      </c>
      <c r="B1087">
        <v>10.07</v>
      </c>
      <c r="C1087">
        <v>132.78125</v>
      </c>
      <c r="F1087">
        <v>9.9702970297029708E-2</v>
      </c>
      <c r="G1087">
        <f t="shared" si="20"/>
        <v>448.1700372313461</v>
      </c>
      <c r="H1087">
        <v>21240</v>
      </c>
    </row>
    <row r="1088" spans="1:8" x14ac:dyDescent="0.2">
      <c r="A1088">
        <v>21.24</v>
      </c>
      <c r="B1088">
        <v>10.08</v>
      </c>
      <c r="C1088">
        <v>132.890625</v>
      </c>
      <c r="F1088">
        <v>9.9801980198019807E-2</v>
      </c>
      <c r="G1088">
        <f t="shared" si="20"/>
        <v>448.1700372313461</v>
      </c>
      <c r="H1088">
        <v>21240</v>
      </c>
    </row>
    <row r="1089" spans="1:8" x14ac:dyDescent="0.2">
      <c r="A1089">
        <v>21.26</v>
      </c>
      <c r="B1089">
        <v>10.09</v>
      </c>
      <c r="C1089">
        <v>133.109375</v>
      </c>
      <c r="F1089">
        <v>9.9900990099009906E-2</v>
      </c>
      <c r="G1089">
        <f>21260/(3.14*(7.77^2)/4)</f>
        <v>448.59204291612139</v>
      </c>
      <c r="H1089">
        <v>21260</v>
      </c>
    </row>
    <row r="1090" spans="1:8" x14ac:dyDescent="0.2">
      <c r="A1090">
        <v>21.26</v>
      </c>
      <c r="B1090">
        <v>10.1</v>
      </c>
      <c r="C1090">
        <v>133.21875</v>
      </c>
      <c r="F1090">
        <v>9.9999999999999992E-2</v>
      </c>
      <c r="G1090">
        <f>21260/(3.14*(7.77^2)/4)</f>
        <v>448.59204291612139</v>
      </c>
      <c r="H1090">
        <v>21260</v>
      </c>
    </row>
    <row r="1091" spans="1:8" x14ac:dyDescent="0.2">
      <c r="A1091">
        <v>21.3</v>
      </c>
      <c r="B1091">
        <v>10.11</v>
      </c>
      <c r="C1091">
        <v>133.328125</v>
      </c>
      <c r="F1091">
        <v>0.10009900990099009</v>
      </c>
      <c r="G1091">
        <f>21300/(3.14*(7.77^2)/4)</f>
        <v>449.4360542856719</v>
      </c>
      <c r="H1091">
        <v>21300</v>
      </c>
    </row>
    <row r="1092" spans="1:8" x14ac:dyDescent="0.2">
      <c r="A1092">
        <v>21.3</v>
      </c>
      <c r="B1092">
        <v>10.119999999999999</v>
      </c>
      <c r="C1092">
        <v>133.4375</v>
      </c>
      <c r="F1092">
        <v>0.10019801980198019</v>
      </c>
      <c r="G1092">
        <f>21300/(3.14*(7.77^2)/4)</f>
        <v>449.4360542856719</v>
      </c>
      <c r="H1092">
        <v>21300</v>
      </c>
    </row>
    <row r="1093" spans="1:8" x14ac:dyDescent="0.2">
      <c r="A1093">
        <v>21.3</v>
      </c>
      <c r="B1093">
        <v>10.130000000000001</v>
      </c>
      <c r="C1093">
        <v>133.546875</v>
      </c>
      <c r="F1093">
        <v>0.1002970297029703</v>
      </c>
      <c r="G1093">
        <f>21300/(3.14*(7.77^2)/4)</f>
        <v>449.4360542856719</v>
      </c>
      <c r="H1093">
        <v>21300</v>
      </c>
    </row>
    <row r="1094" spans="1:8" x14ac:dyDescent="0.2">
      <c r="A1094">
        <v>21.32</v>
      </c>
      <c r="B1094">
        <v>10.14</v>
      </c>
      <c r="C1094">
        <v>133.65625</v>
      </c>
      <c r="F1094">
        <v>0.1003960396039604</v>
      </c>
      <c r="G1094">
        <f>21320/(3.14*(7.77^2)/4)</f>
        <v>449.85805997044719</v>
      </c>
      <c r="H1094">
        <v>21320</v>
      </c>
    </row>
    <row r="1095" spans="1:8" x14ac:dyDescent="0.2">
      <c r="A1095">
        <v>21.32</v>
      </c>
      <c r="B1095">
        <v>10.15</v>
      </c>
      <c r="C1095">
        <v>133.875</v>
      </c>
      <c r="F1095">
        <v>0.1004950495049505</v>
      </c>
      <c r="G1095">
        <f>21320/(3.14*(7.77^2)/4)</f>
        <v>449.85805997044719</v>
      </c>
      <c r="H1095">
        <v>21320</v>
      </c>
    </row>
    <row r="1096" spans="1:8" x14ac:dyDescent="0.2">
      <c r="A1096">
        <v>21.32</v>
      </c>
      <c r="B1096">
        <v>10.16</v>
      </c>
      <c r="C1096">
        <v>133.984375</v>
      </c>
      <c r="F1096">
        <v>0.1005940594059406</v>
      </c>
      <c r="G1096">
        <f>21320/(3.14*(7.77^2)/4)</f>
        <v>449.85805997044719</v>
      </c>
      <c r="H1096">
        <v>21320</v>
      </c>
    </row>
    <row r="1097" spans="1:8" x14ac:dyDescent="0.2">
      <c r="A1097">
        <v>21.32</v>
      </c>
      <c r="B1097">
        <v>10.17</v>
      </c>
      <c r="C1097">
        <v>134.09375</v>
      </c>
      <c r="F1097">
        <v>0.1006930693069307</v>
      </c>
      <c r="G1097">
        <f>21320/(3.14*(7.77^2)/4)</f>
        <v>449.85805997044719</v>
      </c>
      <c r="H1097">
        <v>21320</v>
      </c>
    </row>
    <row r="1098" spans="1:8" x14ac:dyDescent="0.2">
      <c r="A1098">
        <v>21.34</v>
      </c>
      <c r="B1098">
        <v>10.18</v>
      </c>
      <c r="C1098">
        <v>134.203125</v>
      </c>
      <c r="F1098">
        <v>0.10079207920792078</v>
      </c>
      <c r="G1098">
        <f>21340/(3.14*(7.77^2)/4)</f>
        <v>450.28006565522247</v>
      </c>
      <c r="H1098">
        <v>21340</v>
      </c>
    </row>
    <row r="1099" spans="1:8" x14ac:dyDescent="0.2">
      <c r="A1099">
        <v>21.34</v>
      </c>
      <c r="B1099">
        <v>10.19</v>
      </c>
      <c r="C1099">
        <v>134.421875</v>
      </c>
      <c r="F1099">
        <v>0.10089108910891088</v>
      </c>
      <c r="G1099">
        <f>21340/(3.14*(7.77^2)/4)</f>
        <v>450.28006565522247</v>
      </c>
      <c r="H1099">
        <v>21340</v>
      </c>
    </row>
    <row r="1100" spans="1:8" x14ac:dyDescent="0.2">
      <c r="A1100">
        <v>21.38</v>
      </c>
      <c r="B1100">
        <v>10.199999999999999</v>
      </c>
      <c r="C1100">
        <v>134.53125</v>
      </c>
      <c r="F1100">
        <v>0.10099009900990098</v>
      </c>
      <c r="G1100">
        <f>21380/(3.14*(7.77^2)/4)</f>
        <v>451.12407702477304</v>
      </c>
      <c r="H1100">
        <v>21380</v>
      </c>
    </row>
    <row r="1101" spans="1:8" x14ac:dyDescent="0.2">
      <c r="A1101">
        <v>21.38</v>
      </c>
      <c r="B1101">
        <v>10.210000000000001</v>
      </c>
      <c r="C1101">
        <v>134.640625</v>
      </c>
      <c r="F1101">
        <v>0.1010891089108911</v>
      </c>
      <c r="G1101">
        <f>21380/(3.14*(7.77^2)/4)</f>
        <v>451.12407702477304</v>
      </c>
      <c r="H1101">
        <v>21380</v>
      </c>
    </row>
    <row r="1102" spans="1:8" x14ac:dyDescent="0.2">
      <c r="A1102">
        <v>21.36</v>
      </c>
      <c r="B1102">
        <v>10.220000000000001</v>
      </c>
      <c r="C1102">
        <v>134.75</v>
      </c>
      <c r="F1102">
        <v>0.10118811881188119</v>
      </c>
      <c r="G1102">
        <f>21360/(3.14*(7.77^2)/4)</f>
        <v>450.70207133999776</v>
      </c>
      <c r="H1102">
        <v>21360</v>
      </c>
    </row>
    <row r="1103" spans="1:8" x14ac:dyDescent="0.2">
      <c r="A1103">
        <v>21.36</v>
      </c>
      <c r="B1103">
        <v>10.23</v>
      </c>
      <c r="C1103">
        <v>134.859375</v>
      </c>
      <c r="F1103">
        <v>0.10128712871287129</v>
      </c>
      <c r="G1103">
        <f>21360/(3.14*(7.77^2)/4)</f>
        <v>450.70207133999776</v>
      </c>
      <c r="H1103">
        <v>21360</v>
      </c>
    </row>
    <row r="1104" spans="1:8" x14ac:dyDescent="0.2">
      <c r="A1104">
        <v>21.38</v>
      </c>
      <c r="B1104">
        <v>10.24</v>
      </c>
      <c r="C1104">
        <v>135.078125</v>
      </c>
      <c r="F1104">
        <v>0.10138613861386139</v>
      </c>
      <c r="G1104">
        <f>21380/(3.14*(7.77^2)/4)</f>
        <v>451.12407702477304</v>
      </c>
      <c r="H1104">
        <v>21380</v>
      </c>
    </row>
    <row r="1105" spans="1:8" x14ac:dyDescent="0.2">
      <c r="A1105">
        <v>21.38</v>
      </c>
      <c r="B1105">
        <v>10.25</v>
      </c>
      <c r="C1105">
        <v>135.1875</v>
      </c>
      <c r="F1105">
        <v>0.10148514851485149</v>
      </c>
      <c r="G1105">
        <f>21380/(3.14*(7.77^2)/4)</f>
        <v>451.12407702477304</v>
      </c>
      <c r="H1105">
        <v>21380</v>
      </c>
    </row>
    <row r="1106" spans="1:8" x14ac:dyDescent="0.2">
      <c r="A1106">
        <v>21.38</v>
      </c>
      <c r="B1106">
        <v>10.26</v>
      </c>
      <c r="C1106">
        <v>135.296875</v>
      </c>
      <c r="F1106">
        <v>0.10158415841584158</v>
      </c>
      <c r="G1106">
        <f>21380/(3.14*(7.77^2)/4)</f>
        <v>451.12407702477304</v>
      </c>
      <c r="H1106">
        <v>21380</v>
      </c>
    </row>
    <row r="1107" spans="1:8" x14ac:dyDescent="0.2">
      <c r="A1107">
        <v>21.38</v>
      </c>
      <c r="B1107">
        <v>10.27</v>
      </c>
      <c r="C1107">
        <v>135.40625</v>
      </c>
      <c r="F1107">
        <v>0.10168316831683168</v>
      </c>
      <c r="G1107">
        <f>21380/(3.14*(7.77^2)/4)</f>
        <v>451.12407702477304</v>
      </c>
      <c r="H1107">
        <v>21380</v>
      </c>
    </row>
    <row r="1108" spans="1:8" x14ac:dyDescent="0.2">
      <c r="A1108">
        <v>21.38</v>
      </c>
      <c r="B1108">
        <v>10.28</v>
      </c>
      <c r="C1108">
        <v>135.515625</v>
      </c>
      <c r="F1108">
        <v>0.10178217821782178</v>
      </c>
      <c r="G1108">
        <f>21380/(3.14*(7.77^2)/4)</f>
        <v>451.12407702477304</v>
      </c>
      <c r="H1108">
        <v>21380</v>
      </c>
    </row>
    <row r="1109" spans="1:8" x14ac:dyDescent="0.2">
      <c r="A1109">
        <v>21.42</v>
      </c>
      <c r="B1109">
        <v>10.28</v>
      </c>
      <c r="C1109">
        <v>135.625</v>
      </c>
      <c r="F1109">
        <v>0.10178217821782178</v>
      </c>
      <c r="G1109">
        <f>21420/(3.14*(7.77^2)/4)</f>
        <v>451.96808839432362</v>
      </c>
      <c r="H1109">
        <v>21420</v>
      </c>
    </row>
    <row r="1110" spans="1:8" x14ac:dyDescent="0.2">
      <c r="A1110">
        <v>21.42</v>
      </c>
      <c r="B1110">
        <v>10.29</v>
      </c>
      <c r="C1110">
        <v>135.734375</v>
      </c>
      <c r="F1110">
        <v>0.10188118811881187</v>
      </c>
      <c r="G1110">
        <f>21420/(3.14*(7.77^2)/4)</f>
        <v>451.96808839432362</v>
      </c>
      <c r="H1110">
        <v>21420</v>
      </c>
    </row>
    <row r="1111" spans="1:8" x14ac:dyDescent="0.2">
      <c r="A1111">
        <v>21.42</v>
      </c>
      <c r="B1111">
        <v>10.3</v>
      </c>
      <c r="C1111">
        <v>135.84375</v>
      </c>
      <c r="F1111">
        <v>0.10198019801980199</v>
      </c>
      <c r="G1111">
        <f>21420/(3.14*(7.77^2)/4)</f>
        <v>451.96808839432362</v>
      </c>
      <c r="H1111">
        <v>21420</v>
      </c>
    </row>
    <row r="1112" spans="1:8" x14ac:dyDescent="0.2">
      <c r="A1112">
        <v>21.44</v>
      </c>
      <c r="B1112">
        <v>10.31</v>
      </c>
      <c r="C1112">
        <v>135.953125</v>
      </c>
      <c r="F1112">
        <v>0.10207920792079209</v>
      </c>
      <c r="G1112">
        <f t="shared" ref="G1112:G1118" si="21">21440/(3.14*(7.77^2)/4)</f>
        <v>452.3900940790989</v>
      </c>
      <c r="H1112">
        <v>21440</v>
      </c>
    </row>
    <row r="1113" spans="1:8" x14ac:dyDescent="0.2">
      <c r="A1113">
        <v>21.44</v>
      </c>
      <c r="B1113">
        <v>10.32</v>
      </c>
      <c r="C1113">
        <v>136.0625</v>
      </c>
      <c r="F1113">
        <v>0.10217821782178219</v>
      </c>
      <c r="G1113">
        <f t="shared" si="21"/>
        <v>452.3900940790989</v>
      </c>
      <c r="H1113">
        <v>21440</v>
      </c>
    </row>
    <row r="1114" spans="1:8" x14ac:dyDescent="0.2">
      <c r="A1114">
        <v>21.44</v>
      </c>
      <c r="B1114">
        <v>10.32</v>
      </c>
      <c r="C1114">
        <v>136.171875</v>
      </c>
      <c r="F1114">
        <v>0.10217821782178219</v>
      </c>
      <c r="G1114">
        <f t="shared" si="21"/>
        <v>452.3900940790989</v>
      </c>
      <c r="H1114">
        <v>21440</v>
      </c>
    </row>
    <row r="1115" spans="1:8" x14ac:dyDescent="0.2">
      <c r="A1115">
        <v>21.44</v>
      </c>
      <c r="B1115">
        <v>10.33</v>
      </c>
      <c r="C1115">
        <v>136.28125</v>
      </c>
      <c r="F1115">
        <v>0.10227722772277228</v>
      </c>
      <c r="G1115">
        <f t="shared" si="21"/>
        <v>452.3900940790989</v>
      </c>
      <c r="H1115">
        <v>21440</v>
      </c>
    </row>
    <row r="1116" spans="1:8" x14ac:dyDescent="0.2">
      <c r="A1116">
        <v>21.44</v>
      </c>
      <c r="B1116">
        <v>10.34</v>
      </c>
      <c r="C1116">
        <v>136.390625</v>
      </c>
      <c r="F1116">
        <v>0.10237623762376237</v>
      </c>
      <c r="G1116">
        <f t="shared" si="21"/>
        <v>452.3900940790989</v>
      </c>
      <c r="H1116">
        <v>21440</v>
      </c>
    </row>
    <row r="1117" spans="1:8" x14ac:dyDescent="0.2">
      <c r="A1117">
        <v>21.44</v>
      </c>
      <c r="B1117">
        <v>10.35</v>
      </c>
      <c r="C1117">
        <v>136.5</v>
      </c>
      <c r="F1117">
        <v>0.10247524752475247</v>
      </c>
      <c r="G1117">
        <f t="shared" si="21"/>
        <v>452.3900940790989</v>
      </c>
      <c r="H1117">
        <v>21440</v>
      </c>
    </row>
    <row r="1118" spans="1:8" x14ac:dyDescent="0.2">
      <c r="A1118">
        <v>21.44</v>
      </c>
      <c r="B1118">
        <v>10.36</v>
      </c>
      <c r="C1118">
        <v>136.609375</v>
      </c>
      <c r="F1118">
        <v>0.10257425742574257</v>
      </c>
      <c r="G1118">
        <f t="shared" si="21"/>
        <v>452.3900940790989</v>
      </c>
      <c r="H1118">
        <v>21440</v>
      </c>
    </row>
    <row r="1119" spans="1:8" x14ac:dyDescent="0.2">
      <c r="A1119">
        <v>21.48</v>
      </c>
      <c r="B1119">
        <v>10.37</v>
      </c>
      <c r="C1119">
        <v>136.71875</v>
      </c>
      <c r="F1119">
        <v>0.10267326732673267</v>
      </c>
      <c r="G1119">
        <f>21480/(3.14*(7.77^2)/4)</f>
        <v>453.23410544864942</v>
      </c>
      <c r="H1119">
        <v>21480</v>
      </c>
    </row>
    <row r="1120" spans="1:8" x14ac:dyDescent="0.2">
      <c r="A1120">
        <v>21.48</v>
      </c>
      <c r="B1120">
        <v>10.38</v>
      </c>
      <c r="C1120">
        <v>136.9375</v>
      </c>
      <c r="F1120">
        <v>0.10277227722772278</v>
      </c>
      <c r="G1120">
        <f>21480/(3.14*(7.77^2)/4)</f>
        <v>453.23410544864942</v>
      </c>
      <c r="H1120">
        <v>21480</v>
      </c>
    </row>
    <row r="1121" spans="1:8" x14ac:dyDescent="0.2">
      <c r="A1121">
        <v>21.5</v>
      </c>
      <c r="B1121">
        <v>10.39</v>
      </c>
      <c r="C1121">
        <v>137.046875</v>
      </c>
      <c r="F1121">
        <v>0.10287128712871288</v>
      </c>
      <c r="G1121">
        <f>21500/(3.14*(7.77^2)/4)</f>
        <v>453.6561111334247</v>
      </c>
      <c r="H1121">
        <v>21500</v>
      </c>
    </row>
    <row r="1122" spans="1:8" x14ac:dyDescent="0.2">
      <c r="A1122">
        <v>21.5</v>
      </c>
      <c r="B1122">
        <v>10.4</v>
      </c>
      <c r="C1122">
        <v>137.15625</v>
      </c>
      <c r="F1122">
        <v>0.10297029702970298</v>
      </c>
      <c r="G1122">
        <f>21500/(3.14*(7.77^2)/4)</f>
        <v>453.6561111334247</v>
      </c>
      <c r="H1122">
        <v>21500</v>
      </c>
    </row>
    <row r="1123" spans="1:8" x14ac:dyDescent="0.2">
      <c r="A1123">
        <v>21.5</v>
      </c>
      <c r="B1123">
        <v>10.41</v>
      </c>
      <c r="C1123">
        <v>137.265625</v>
      </c>
      <c r="F1123">
        <v>0.10306930693069308</v>
      </c>
      <c r="G1123">
        <f>21500/(3.14*(7.77^2)/4)</f>
        <v>453.6561111334247</v>
      </c>
      <c r="H1123">
        <v>21500</v>
      </c>
    </row>
    <row r="1124" spans="1:8" x14ac:dyDescent="0.2">
      <c r="A1124">
        <v>21.5</v>
      </c>
      <c r="B1124">
        <v>10.42</v>
      </c>
      <c r="C1124">
        <v>137.375</v>
      </c>
      <c r="F1124">
        <v>0.10316831683168316</v>
      </c>
      <c r="G1124">
        <f>21500/(3.14*(7.77^2)/4)</f>
        <v>453.6561111334247</v>
      </c>
      <c r="H1124">
        <v>21500</v>
      </c>
    </row>
    <row r="1125" spans="1:8" x14ac:dyDescent="0.2">
      <c r="A1125">
        <v>21.54</v>
      </c>
      <c r="B1125">
        <v>10.43</v>
      </c>
      <c r="C1125">
        <v>137.59375</v>
      </c>
      <c r="F1125">
        <v>0.10326732673267326</v>
      </c>
      <c r="G1125">
        <f>21540/(3.14*(7.77^2)/4)</f>
        <v>454.50012250297527</v>
      </c>
      <c r="H1125">
        <v>21540</v>
      </c>
    </row>
    <row r="1126" spans="1:8" x14ac:dyDescent="0.2">
      <c r="A1126">
        <v>21.54</v>
      </c>
      <c r="B1126">
        <v>10.44</v>
      </c>
      <c r="C1126">
        <v>137.703125</v>
      </c>
      <c r="F1126">
        <v>0.10336633663366336</v>
      </c>
      <c r="G1126">
        <f>21540/(3.14*(7.77^2)/4)</f>
        <v>454.50012250297527</v>
      </c>
      <c r="H1126">
        <v>21540</v>
      </c>
    </row>
    <row r="1127" spans="1:8" x14ac:dyDescent="0.2">
      <c r="A1127">
        <v>21.54</v>
      </c>
      <c r="B1127">
        <v>10.45</v>
      </c>
      <c r="C1127">
        <v>137.8125</v>
      </c>
      <c r="F1127">
        <v>0.10346534653465346</v>
      </c>
      <c r="G1127">
        <f>21540/(3.14*(7.77^2)/4)</f>
        <v>454.50012250297527</v>
      </c>
      <c r="H1127">
        <v>21540</v>
      </c>
    </row>
    <row r="1128" spans="1:8" x14ac:dyDescent="0.2">
      <c r="A1128">
        <v>21.52</v>
      </c>
      <c r="B1128">
        <v>10.46</v>
      </c>
      <c r="C1128">
        <v>137.921875</v>
      </c>
      <c r="F1128">
        <v>0.10356435643564357</v>
      </c>
      <c r="G1128">
        <f>21520/(3.14*(7.77^2)/4)</f>
        <v>454.07811681819999</v>
      </c>
      <c r="H1128">
        <v>21520</v>
      </c>
    </row>
    <row r="1129" spans="1:8" x14ac:dyDescent="0.2">
      <c r="A1129">
        <v>21.52</v>
      </c>
      <c r="B1129">
        <v>10.47</v>
      </c>
      <c r="C1129">
        <v>138.03125</v>
      </c>
      <c r="F1129">
        <v>0.10366336633663367</v>
      </c>
      <c r="G1129">
        <f>21520/(3.14*(7.77^2)/4)</f>
        <v>454.07811681819999</v>
      </c>
      <c r="H1129">
        <v>21520</v>
      </c>
    </row>
    <row r="1130" spans="1:8" x14ac:dyDescent="0.2">
      <c r="A1130">
        <v>21.54</v>
      </c>
      <c r="B1130">
        <v>10.47</v>
      </c>
      <c r="C1130">
        <v>138.140625</v>
      </c>
      <c r="F1130">
        <v>0.10366336633663367</v>
      </c>
      <c r="G1130">
        <f>21540/(3.14*(7.77^2)/4)</f>
        <v>454.50012250297527</v>
      </c>
      <c r="H1130">
        <v>21540</v>
      </c>
    </row>
    <row r="1131" spans="1:8" x14ac:dyDescent="0.2">
      <c r="A1131">
        <v>21.54</v>
      </c>
      <c r="B1131">
        <v>10.48</v>
      </c>
      <c r="C1131">
        <v>138.25</v>
      </c>
      <c r="F1131">
        <v>0.10376237623762377</v>
      </c>
      <c r="G1131">
        <f>21540/(3.14*(7.77^2)/4)</f>
        <v>454.50012250297527</v>
      </c>
      <c r="H1131">
        <v>21540</v>
      </c>
    </row>
    <row r="1132" spans="1:8" x14ac:dyDescent="0.2">
      <c r="A1132">
        <v>21.54</v>
      </c>
      <c r="B1132">
        <v>10.49</v>
      </c>
      <c r="C1132">
        <v>138.359375</v>
      </c>
      <c r="F1132">
        <v>0.10386138613861387</v>
      </c>
      <c r="G1132">
        <f>21540/(3.14*(7.77^2)/4)</f>
        <v>454.50012250297527</v>
      </c>
      <c r="H1132">
        <v>21540</v>
      </c>
    </row>
    <row r="1133" spans="1:8" x14ac:dyDescent="0.2">
      <c r="A1133">
        <v>21.52</v>
      </c>
      <c r="B1133">
        <v>10.5</v>
      </c>
      <c r="C1133">
        <v>138.46875</v>
      </c>
      <c r="F1133">
        <v>0.10396039603960396</v>
      </c>
      <c r="G1133">
        <f>21520/(3.14*(7.77^2)/4)</f>
        <v>454.07811681819999</v>
      </c>
      <c r="H1133">
        <v>21520</v>
      </c>
    </row>
    <row r="1134" spans="1:8" x14ac:dyDescent="0.2">
      <c r="A1134">
        <v>21.52</v>
      </c>
      <c r="B1134">
        <v>10.51</v>
      </c>
      <c r="C1134">
        <v>138.578125</v>
      </c>
      <c r="F1134">
        <v>0.10405940594059405</v>
      </c>
      <c r="G1134">
        <f>21520/(3.14*(7.77^2)/4)</f>
        <v>454.07811681819999</v>
      </c>
      <c r="H1134">
        <v>21520</v>
      </c>
    </row>
    <row r="1135" spans="1:8" x14ac:dyDescent="0.2">
      <c r="A1135">
        <v>21.56</v>
      </c>
      <c r="B1135">
        <v>10.52</v>
      </c>
      <c r="C1135">
        <v>138.6875</v>
      </c>
      <c r="F1135">
        <v>0.10415841584158415</v>
      </c>
      <c r="G1135">
        <f>21560/(3.14*(7.77^2)/4)</f>
        <v>454.92212818775056</v>
      </c>
      <c r="H1135">
        <v>21560</v>
      </c>
    </row>
    <row r="1136" spans="1:8" x14ac:dyDescent="0.2">
      <c r="A1136">
        <v>21.56</v>
      </c>
      <c r="B1136">
        <v>10.53</v>
      </c>
      <c r="C1136">
        <v>138.90625</v>
      </c>
      <c r="F1136">
        <v>0.10425742574257425</v>
      </c>
      <c r="G1136">
        <f>21560/(3.14*(7.77^2)/4)</f>
        <v>454.92212818775056</v>
      </c>
      <c r="H1136">
        <v>21560</v>
      </c>
    </row>
    <row r="1137" spans="1:8" x14ac:dyDescent="0.2">
      <c r="A1137">
        <v>21.58</v>
      </c>
      <c r="B1137">
        <v>10.54</v>
      </c>
      <c r="C1137">
        <v>139.015625</v>
      </c>
      <c r="F1137">
        <v>0.10435643564356435</v>
      </c>
      <c r="G1137">
        <f>21580/(3.14*(7.77^2)/4)</f>
        <v>455.34413387252584</v>
      </c>
      <c r="H1137">
        <v>21580</v>
      </c>
    </row>
    <row r="1138" spans="1:8" x14ac:dyDescent="0.2">
      <c r="A1138">
        <v>21.58</v>
      </c>
      <c r="B1138">
        <v>10.55</v>
      </c>
      <c r="C1138">
        <v>139.125</v>
      </c>
      <c r="F1138">
        <v>0.10445544554455446</v>
      </c>
      <c r="G1138">
        <f>21580/(3.14*(7.77^2)/4)</f>
        <v>455.34413387252584</v>
      </c>
      <c r="H1138">
        <v>21580</v>
      </c>
    </row>
    <row r="1139" spans="1:8" x14ac:dyDescent="0.2">
      <c r="A1139">
        <v>21.62</v>
      </c>
      <c r="B1139">
        <v>10.56</v>
      </c>
      <c r="C1139">
        <v>139.234375</v>
      </c>
      <c r="F1139">
        <v>0.10455445544554456</v>
      </c>
      <c r="G1139">
        <f>21620/(3.14*(7.77^2)/4)</f>
        <v>456.18814524207636</v>
      </c>
      <c r="H1139">
        <v>21620</v>
      </c>
    </row>
    <row r="1140" spans="1:8" x14ac:dyDescent="0.2">
      <c r="A1140">
        <v>21.62</v>
      </c>
      <c r="B1140">
        <v>10.57</v>
      </c>
      <c r="C1140">
        <v>139.453125</v>
      </c>
      <c r="F1140">
        <v>0.10465346534653466</v>
      </c>
      <c r="G1140">
        <f>21620/(3.14*(7.77^2)/4)</f>
        <v>456.18814524207636</v>
      </c>
      <c r="H1140">
        <v>21620</v>
      </c>
    </row>
    <row r="1141" spans="1:8" x14ac:dyDescent="0.2">
      <c r="A1141">
        <v>21.62</v>
      </c>
      <c r="B1141">
        <v>10.58</v>
      </c>
      <c r="C1141">
        <v>139.5625</v>
      </c>
      <c r="F1141">
        <v>0.10475247524752475</v>
      </c>
      <c r="G1141">
        <f>21620/(3.14*(7.77^2)/4)</f>
        <v>456.18814524207636</v>
      </c>
      <c r="H1141">
        <v>21620</v>
      </c>
    </row>
    <row r="1142" spans="1:8" x14ac:dyDescent="0.2">
      <c r="A1142">
        <v>21.62</v>
      </c>
      <c r="B1142">
        <v>10.59</v>
      </c>
      <c r="C1142">
        <v>139.671875</v>
      </c>
      <c r="F1142">
        <v>0.10485148514851485</v>
      </c>
      <c r="G1142">
        <f>21620/(3.14*(7.77^2)/4)</f>
        <v>456.18814524207636</v>
      </c>
      <c r="H1142">
        <v>21620</v>
      </c>
    </row>
    <row r="1143" spans="1:8" x14ac:dyDescent="0.2">
      <c r="A1143">
        <v>21.62</v>
      </c>
      <c r="B1143">
        <v>10.6</v>
      </c>
      <c r="C1143">
        <v>139.78125</v>
      </c>
      <c r="F1143">
        <v>0.10495049504950495</v>
      </c>
      <c r="G1143">
        <f>21620/(3.14*(7.77^2)/4)</f>
        <v>456.18814524207636</v>
      </c>
      <c r="H1143">
        <v>21620</v>
      </c>
    </row>
    <row r="1144" spans="1:8" x14ac:dyDescent="0.2">
      <c r="A1144">
        <v>21.64</v>
      </c>
      <c r="B1144">
        <v>10.61</v>
      </c>
      <c r="C1144">
        <v>139.890625</v>
      </c>
      <c r="F1144">
        <v>0.10504950495049505</v>
      </c>
      <c r="G1144">
        <f>21640/(3.14*(7.77^2)/4)</f>
        <v>456.61015092685165</v>
      </c>
      <c r="H1144">
        <v>21640</v>
      </c>
    </row>
    <row r="1145" spans="1:8" x14ac:dyDescent="0.2">
      <c r="A1145">
        <v>21.64</v>
      </c>
      <c r="B1145">
        <v>10.62</v>
      </c>
      <c r="C1145">
        <v>140.109375</v>
      </c>
      <c r="F1145">
        <v>0.10514851485148514</v>
      </c>
      <c r="G1145">
        <f>21640/(3.14*(7.77^2)/4)</f>
        <v>456.61015092685165</v>
      </c>
      <c r="H1145">
        <v>21640</v>
      </c>
    </row>
    <row r="1146" spans="1:8" x14ac:dyDescent="0.2">
      <c r="A1146">
        <v>21.64</v>
      </c>
      <c r="B1146">
        <v>10.63</v>
      </c>
      <c r="C1146">
        <v>140.21875</v>
      </c>
      <c r="F1146">
        <v>0.10524752475247526</v>
      </c>
      <c r="G1146">
        <f>21640/(3.14*(7.77^2)/4)</f>
        <v>456.61015092685165</v>
      </c>
      <c r="H1146">
        <v>21640</v>
      </c>
    </row>
    <row r="1147" spans="1:8" x14ac:dyDescent="0.2">
      <c r="A1147">
        <v>21.64</v>
      </c>
      <c r="B1147">
        <v>10.64</v>
      </c>
      <c r="C1147">
        <v>140.328125</v>
      </c>
      <c r="F1147">
        <v>0.10534653465346536</v>
      </c>
      <c r="G1147">
        <f>21640/(3.14*(7.77^2)/4)</f>
        <v>456.61015092685165</v>
      </c>
      <c r="H1147">
        <v>21640</v>
      </c>
    </row>
    <row r="1148" spans="1:8" x14ac:dyDescent="0.2">
      <c r="A1148">
        <v>21.68</v>
      </c>
      <c r="B1148">
        <v>10.65</v>
      </c>
      <c r="C1148">
        <v>140.4375</v>
      </c>
      <c r="F1148">
        <v>0.10544554455445546</v>
      </c>
      <c r="G1148">
        <f>21680/(3.14*(7.77^2)/4)</f>
        <v>457.45416229640222</v>
      </c>
      <c r="H1148">
        <v>21680</v>
      </c>
    </row>
    <row r="1149" spans="1:8" x14ac:dyDescent="0.2">
      <c r="A1149">
        <v>21.68</v>
      </c>
      <c r="B1149">
        <v>10.66</v>
      </c>
      <c r="C1149">
        <v>140.546875</v>
      </c>
      <c r="F1149">
        <v>0.10554455445544554</v>
      </c>
      <c r="G1149">
        <f>21680/(3.14*(7.77^2)/4)</f>
        <v>457.45416229640222</v>
      </c>
      <c r="H1149">
        <v>21680</v>
      </c>
    </row>
    <row r="1150" spans="1:8" x14ac:dyDescent="0.2">
      <c r="A1150">
        <v>21.68</v>
      </c>
      <c r="B1150">
        <v>10.67</v>
      </c>
      <c r="C1150">
        <v>140.65625</v>
      </c>
      <c r="F1150">
        <v>0.10564356435643564</v>
      </c>
      <c r="G1150">
        <f>21680/(3.14*(7.77^2)/4)</f>
        <v>457.45416229640222</v>
      </c>
      <c r="H1150">
        <v>21680</v>
      </c>
    </row>
    <row r="1151" spans="1:8" x14ac:dyDescent="0.2">
      <c r="A1151">
        <v>21.68</v>
      </c>
      <c r="B1151">
        <v>10.68</v>
      </c>
      <c r="C1151">
        <v>140.875</v>
      </c>
      <c r="F1151">
        <v>0.10574257425742574</v>
      </c>
      <c r="G1151">
        <f>21680/(3.14*(7.77^2)/4)</f>
        <v>457.45416229640222</v>
      </c>
      <c r="H1151">
        <v>21680</v>
      </c>
    </row>
    <row r="1152" spans="1:8" x14ac:dyDescent="0.2">
      <c r="A1152">
        <v>21.7</v>
      </c>
      <c r="B1152">
        <v>10.69</v>
      </c>
      <c r="C1152">
        <v>140.984375</v>
      </c>
      <c r="F1152">
        <v>0.10584158415841584</v>
      </c>
      <c r="G1152">
        <f>21700/(3.14*(7.77^2)/4)</f>
        <v>457.8761679811775</v>
      </c>
      <c r="H1152">
        <v>21700</v>
      </c>
    </row>
    <row r="1153" spans="1:8" x14ac:dyDescent="0.2">
      <c r="A1153">
        <v>21.7</v>
      </c>
      <c r="B1153">
        <v>10.7</v>
      </c>
      <c r="C1153">
        <v>141.09375</v>
      </c>
      <c r="F1153">
        <v>0.10594059405940594</v>
      </c>
      <c r="G1153">
        <f>21700/(3.14*(7.77^2)/4)</f>
        <v>457.8761679811775</v>
      </c>
      <c r="H1153">
        <v>21700</v>
      </c>
    </row>
    <row r="1154" spans="1:8" x14ac:dyDescent="0.2">
      <c r="A1154">
        <v>21.72</v>
      </c>
      <c r="B1154">
        <v>10.71</v>
      </c>
      <c r="C1154">
        <v>141.203125</v>
      </c>
      <c r="F1154">
        <v>0.10603960396039605</v>
      </c>
      <c r="G1154">
        <f t="shared" ref="G1154:G1159" si="22">21720/(3.14*(7.77^2)/4)</f>
        <v>458.29817366595279</v>
      </c>
      <c r="H1154">
        <v>21720</v>
      </c>
    </row>
    <row r="1155" spans="1:8" x14ac:dyDescent="0.2">
      <c r="A1155">
        <v>21.72</v>
      </c>
      <c r="B1155">
        <v>10.72</v>
      </c>
      <c r="C1155">
        <v>141.3125</v>
      </c>
      <c r="F1155">
        <v>0.10613861386138615</v>
      </c>
      <c r="G1155">
        <f t="shared" si="22"/>
        <v>458.29817366595279</v>
      </c>
      <c r="H1155">
        <v>21720</v>
      </c>
    </row>
    <row r="1156" spans="1:8" x14ac:dyDescent="0.2">
      <c r="A1156">
        <v>21.72</v>
      </c>
      <c r="B1156">
        <v>10.73</v>
      </c>
      <c r="C1156">
        <v>141.421875</v>
      </c>
      <c r="F1156">
        <v>0.10623762376237625</v>
      </c>
      <c r="G1156">
        <f t="shared" si="22"/>
        <v>458.29817366595279</v>
      </c>
      <c r="H1156">
        <v>21720</v>
      </c>
    </row>
    <row r="1157" spans="1:8" x14ac:dyDescent="0.2">
      <c r="A1157">
        <v>21.72</v>
      </c>
      <c r="B1157">
        <v>10.73</v>
      </c>
      <c r="C1157">
        <v>141.53125</v>
      </c>
      <c r="F1157">
        <v>0.10623762376237625</v>
      </c>
      <c r="G1157">
        <f t="shared" si="22"/>
        <v>458.29817366595279</v>
      </c>
      <c r="H1157">
        <v>21720</v>
      </c>
    </row>
    <row r="1158" spans="1:8" x14ac:dyDescent="0.2">
      <c r="A1158">
        <v>21.72</v>
      </c>
      <c r="B1158">
        <v>10.74</v>
      </c>
      <c r="C1158">
        <v>141.640625</v>
      </c>
      <c r="F1158">
        <v>0.10633663366336633</v>
      </c>
      <c r="G1158">
        <f t="shared" si="22"/>
        <v>458.29817366595279</v>
      </c>
      <c r="H1158">
        <v>21720</v>
      </c>
    </row>
    <row r="1159" spans="1:8" x14ac:dyDescent="0.2">
      <c r="A1159">
        <v>21.72</v>
      </c>
      <c r="B1159">
        <v>10.75</v>
      </c>
      <c r="C1159">
        <v>141.75</v>
      </c>
      <c r="F1159">
        <v>0.10643564356435643</v>
      </c>
      <c r="G1159">
        <f t="shared" si="22"/>
        <v>458.29817366595279</v>
      </c>
      <c r="H1159">
        <v>21720</v>
      </c>
    </row>
    <row r="1160" spans="1:8" x14ac:dyDescent="0.2">
      <c r="A1160">
        <v>21.74</v>
      </c>
      <c r="B1160">
        <v>10.76</v>
      </c>
      <c r="C1160">
        <v>141.859375</v>
      </c>
      <c r="F1160">
        <v>0.10653465346534653</v>
      </c>
      <c r="G1160">
        <f>21740/(3.14*(7.77^2)/4)</f>
        <v>458.72017935072807</v>
      </c>
      <c r="H1160">
        <v>21740</v>
      </c>
    </row>
    <row r="1161" spans="1:8" x14ac:dyDescent="0.2">
      <c r="A1161">
        <v>21.74</v>
      </c>
      <c r="B1161">
        <v>10.77</v>
      </c>
      <c r="C1161">
        <v>141.96875</v>
      </c>
      <c r="F1161">
        <v>0.10663366336633663</v>
      </c>
      <c r="G1161">
        <f>21740/(3.14*(7.77^2)/4)</f>
        <v>458.72017935072807</v>
      </c>
      <c r="H1161">
        <v>21740</v>
      </c>
    </row>
    <row r="1162" spans="1:8" x14ac:dyDescent="0.2">
      <c r="A1162">
        <v>21.76</v>
      </c>
      <c r="B1162">
        <v>10.78</v>
      </c>
      <c r="C1162">
        <v>142.078125</v>
      </c>
      <c r="F1162">
        <v>0.10673267326732673</v>
      </c>
      <c r="G1162">
        <f>21760/(3.14*(7.77^2)/4)</f>
        <v>459.14218503550336</v>
      </c>
      <c r="H1162">
        <v>21760</v>
      </c>
    </row>
    <row r="1163" spans="1:8" x14ac:dyDescent="0.2">
      <c r="A1163">
        <v>21.76</v>
      </c>
      <c r="B1163">
        <v>10.79</v>
      </c>
      <c r="C1163">
        <v>142.1875</v>
      </c>
      <c r="F1163">
        <v>0.10683168316831683</v>
      </c>
      <c r="G1163">
        <f>21760/(3.14*(7.77^2)/4)</f>
        <v>459.14218503550336</v>
      </c>
      <c r="H1163">
        <v>21760</v>
      </c>
    </row>
    <row r="1164" spans="1:8" x14ac:dyDescent="0.2">
      <c r="A1164">
        <v>21.78</v>
      </c>
      <c r="B1164">
        <v>10.8</v>
      </c>
      <c r="C1164">
        <v>142.40625</v>
      </c>
      <c r="F1164">
        <v>0.10693069306930694</v>
      </c>
      <c r="G1164">
        <f>21780/(3.14*(7.77^2)/4)</f>
        <v>459.56419072027859</v>
      </c>
      <c r="H1164">
        <v>21780</v>
      </c>
    </row>
    <row r="1165" spans="1:8" x14ac:dyDescent="0.2">
      <c r="A1165">
        <v>21.78</v>
      </c>
      <c r="B1165">
        <v>10.81</v>
      </c>
      <c r="C1165">
        <v>142.515625</v>
      </c>
      <c r="F1165">
        <v>0.10702970297029704</v>
      </c>
      <c r="G1165">
        <f>21780/(3.14*(7.77^2)/4)</f>
        <v>459.56419072027859</v>
      </c>
      <c r="H1165">
        <v>21780</v>
      </c>
    </row>
    <row r="1166" spans="1:8" x14ac:dyDescent="0.2">
      <c r="A1166">
        <v>21.78</v>
      </c>
      <c r="B1166">
        <v>10.82</v>
      </c>
      <c r="C1166">
        <v>142.625</v>
      </c>
      <c r="F1166">
        <v>0.10712871287128713</v>
      </c>
      <c r="G1166">
        <f>21780/(3.14*(7.77^2)/4)</f>
        <v>459.56419072027859</v>
      </c>
      <c r="H1166">
        <v>21780</v>
      </c>
    </row>
    <row r="1167" spans="1:8" x14ac:dyDescent="0.2">
      <c r="A1167">
        <v>21.78</v>
      </c>
      <c r="B1167">
        <v>10.83</v>
      </c>
      <c r="C1167">
        <v>142.734375</v>
      </c>
      <c r="F1167">
        <v>0.10722772277227723</v>
      </c>
      <c r="G1167">
        <f>21780/(3.14*(7.77^2)/4)</f>
        <v>459.56419072027859</v>
      </c>
      <c r="H1167">
        <v>21780</v>
      </c>
    </row>
    <row r="1168" spans="1:8" x14ac:dyDescent="0.2">
      <c r="A1168">
        <v>21.78</v>
      </c>
      <c r="B1168">
        <v>10.84</v>
      </c>
      <c r="C1168">
        <v>142.84375</v>
      </c>
      <c r="F1168">
        <v>0.10732673267326732</v>
      </c>
      <c r="G1168">
        <f>21780/(3.14*(7.77^2)/4)</f>
        <v>459.56419072027859</v>
      </c>
      <c r="H1168">
        <v>21780</v>
      </c>
    </row>
    <row r="1169" spans="1:8" x14ac:dyDescent="0.2">
      <c r="A1169">
        <v>21.8</v>
      </c>
      <c r="B1169">
        <v>10.85</v>
      </c>
      <c r="C1169">
        <v>142.953125</v>
      </c>
      <c r="F1169">
        <v>0.10742574257425742</v>
      </c>
      <c r="G1169">
        <f>21800/(3.14*(7.77^2)/4)</f>
        <v>459.98619640505387</v>
      </c>
      <c r="H1169">
        <v>21800</v>
      </c>
    </row>
    <row r="1170" spans="1:8" x14ac:dyDescent="0.2">
      <c r="A1170">
        <v>21.8</v>
      </c>
      <c r="B1170">
        <v>10.86</v>
      </c>
      <c r="C1170">
        <v>143.171875</v>
      </c>
      <c r="F1170">
        <v>0.10752475247524752</v>
      </c>
      <c r="G1170">
        <f>21800/(3.14*(7.77^2)/4)</f>
        <v>459.98619640505387</v>
      </c>
      <c r="H1170">
        <v>21800</v>
      </c>
    </row>
    <row r="1171" spans="1:8" x14ac:dyDescent="0.2">
      <c r="A1171">
        <v>21.82</v>
      </c>
      <c r="B1171">
        <v>10.87</v>
      </c>
      <c r="C1171">
        <v>143.28125</v>
      </c>
      <c r="F1171">
        <v>0.10762376237623762</v>
      </c>
      <c r="G1171">
        <f t="shared" ref="G1171:G1177" si="23">21820/(3.14*(7.77^2)/4)</f>
        <v>460.40820208982916</v>
      </c>
      <c r="H1171">
        <v>21820</v>
      </c>
    </row>
    <row r="1172" spans="1:8" x14ac:dyDescent="0.2">
      <c r="A1172">
        <v>21.82</v>
      </c>
      <c r="B1172">
        <v>10.88</v>
      </c>
      <c r="C1172">
        <v>143.390625</v>
      </c>
      <c r="F1172">
        <v>0.10772277227722774</v>
      </c>
      <c r="G1172">
        <f t="shared" si="23"/>
        <v>460.40820208982916</v>
      </c>
      <c r="H1172">
        <v>21820</v>
      </c>
    </row>
    <row r="1173" spans="1:8" x14ac:dyDescent="0.2">
      <c r="A1173">
        <v>21.82</v>
      </c>
      <c r="B1173">
        <v>10.89</v>
      </c>
      <c r="C1173">
        <v>143.5</v>
      </c>
      <c r="F1173">
        <v>0.10782178217821783</v>
      </c>
      <c r="G1173">
        <f t="shared" si="23"/>
        <v>460.40820208982916</v>
      </c>
      <c r="H1173">
        <v>21820</v>
      </c>
    </row>
    <row r="1174" spans="1:8" x14ac:dyDescent="0.2">
      <c r="A1174">
        <v>21.82</v>
      </c>
      <c r="B1174">
        <v>10.9</v>
      </c>
      <c r="C1174">
        <v>143.609375</v>
      </c>
      <c r="F1174">
        <v>0.10792079207920792</v>
      </c>
      <c r="G1174">
        <f t="shared" si="23"/>
        <v>460.40820208982916</v>
      </c>
      <c r="H1174">
        <v>21820</v>
      </c>
    </row>
    <row r="1175" spans="1:8" x14ac:dyDescent="0.2">
      <c r="A1175">
        <v>21.82</v>
      </c>
      <c r="B1175">
        <v>10.91</v>
      </c>
      <c r="C1175">
        <v>143.71875</v>
      </c>
      <c r="F1175">
        <v>0.10801980198019802</v>
      </c>
      <c r="G1175">
        <f t="shared" si="23"/>
        <v>460.40820208982916</v>
      </c>
      <c r="H1175">
        <v>21820</v>
      </c>
    </row>
    <row r="1176" spans="1:8" x14ac:dyDescent="0.2">
      <c r="A1176">
        <v>21.82</v>
      </c>
      <c r="B1176">
        <v>10.91</v>
      </c>
      <c r="C1176">
        <v>143.828125</v>
      </c>
      <c r="F1176">
        <v>0.10801980198019802</v>
      </c>
      <c r="G1176">
        <f t="shared" si="23"/>
        <v>460.40820208982916</v>
      </c>
      <c r="H1176">
        <v>21820</v>
      </c>
    </row>
    <row r="1177" spans="1:8" x14ac:dyDescent="0.2">
      <c r="A1177">
        <v>21.82</v>
      </c>
      <c r="B1177">
        <v>10.92</v>
      </c>
      <c r="C1177">
        <v>143.9375</v>
      </c>
      <c r="F1177">
        <v>0.10811881188118812</v>
      </c>
      <c r="G1177">
        <f t="shared" si="23"/>
        <v>460.40820208982916</v>
      </c>
      <c r="H1177">
        <v>21820</v>
      </c>
    </row>
    <row r="1178" spans="1:8" x14ac:dyDescent="0.2">
      <c r="A1178">
        <v>21.86</v>
      </c>
      <c r="B1178">
        <v>10.93</v>
      </c>
      <c r="C1178">
        <v>144.046875</v>
      </c>
      <c r="F1178">
        <v>0.10821782178217822</v>
      </c>
      <c r="G1178">
        <f>21860/(3.14*(7.77^2)/4)</f>
        <v>461.25221345937973</v>
      </c>
      <c r="H1178">
        <v>21860</v>
      </c>
    </row>
    <row r="1179" spans="1:8" x14ac:dyDescent="0.2">
      <c r="A1179">
        <v>21.86</v>
      </c>
      <c r="B1179">
        <v>10.94</v>
      </c>
      <c r="C1179">
        <v>144.15625</v>
      </c>
      <c r="F1179">
        <v>0.10831683168316832</v>
      </c>
      <c r="G1179">
        <f>21860/(3.14*(7.77^2)/4)</f>
        <v>461.25221345937973</v>
      </c>
      <c r="H1179">
        <v>21860</v>
      </c>
    </row>
    <row r="1180" spans="1:8" x14ac:dyDescent="0.2">
      <c r="A1180">
        <v>21.86</v>
      </c>
      <c r="B1180">
        <v>10.95</v>
      </c>
      <c r="C1180">
        <v>144.265625</v>
      </c>
      <c r="F1180">
        <v>0.10841584158415841</v>
      </c>
      <c r="G1180">
        <f>21860/(3.14*(7.77^2)/4)</f>
        <v>461.25221345937973</v>
      </c>
      <c r="H1180">
        <v>21860</v>
      </c>
    </row>
    <row r="1181" spans="1:8" x14ac:dyDescent="0.2">
      <c r="A1181">
        <v>21.88</v>
      </c>
      <c r="B1181">
        <v>10.96</v>
      </c>
      <c r="C1181">
        <v>144.375</v>
      </c>
      <c r="F1181">
        <v>0.10851485148514853</v>
      </c>
      <c r="G1181">
        <f>21880/(3.14*(7.77^2)/4)</f>
        <v>461.67421914415502</v>
      </c>
      <c r="H1181">
        <v>21880</v>
      </c>
    </row>
    <row r="1182" spans="1:8" x14ac:dyDescent="0.2">
      <c r="A1182">
        <v>21.88</v>
      </c>
      <c r="B1182">
        <v>10.97</v>
      </c>
      <c r="C1182">
        <v>144.484375</v>
      </c>
      <c r="F1182">
        <v>0.10861386138613863</v>
      </c>
      <c r="G1182">
        <f>21880/(3.14*(7.77^2)/4)</f>
        <v>461.67421914415502</v>
      </c>
      <c r="H1182">
        <v>21880</v>
      </c>
    </row>
    <row r="1183" spans="1:8" x14ac:dyDescent="0.2">
      <c r="A1183">
        <v>21.88</v>
      </c>
      <c r="B1183">
        <v>10.97</v>
      </c>
      <c r="C1183">
        <v>144.59375</v>
      </c>
      <c r="F1183">
        <v>0.10861386138613863</v>
      </c>
      <c r="G1183">
        <f>21880/(3.14*(7.77^2)/4)</f>
        <v>461.67421914415502</v>
      </c>
      <c r="H1183">
        <v>21880</v>
      </c>
    </row>
    <row r="1184" spans="1:8" x14ac:dyDescent="0.2">
      <c r="A1184">
        <v>21.88</v>
      </c>
      <c r="B1184">
        <v>10.98</v>
      </c>
      <c r="C1184">
        <v>144.703125</v>
      </c>
      <c r="F1184">
        <v>0.10871287128712871</v>
      </c>
      <c r="G1184">
        <f>21880/(3.14*(7.77^2)/4)</f>
        <v>461.67421914415502</v>
      </c>
      <c r="H1184">
        <v>21880</v>
      </c>
    </row>
    <row r="1185" spans="1:8" x14ac:dyDescent="0.2">
      <c r="A1185">
        <v>21.88</v>
      </c>
      <c r="B1185">
        <v>10.99</v>
      </c>
      <c r="C1185">
        <v>144.8125</v>
      </c>
      <c r="F1185">
        <v>0.10881188118811881</v>
      </c>
      <c r="G1185">
        <f>21880/(3.14*(7.77^2)/4)</f>
        <v>461.67421914415502</v>
      </c>
      <c r="H1185">
        <v>21880</v>
      </c>
    </row>
    <row r="1186" spans="1:8" x14ac:dyDescent="0.2">
      <c r="A1186">
        <v>21.92</v>
      </c>
      <c r="B1186">
        <v>11</v>
      </c>
      <c r="C1186">
        <v>144.921875</v>
      </c>
      <c r="F1186">
        <v>0.10891089108910891</v>
      </c>
      <c r="G1186">
        <f>21920/(3.14*(7.77^2)/4)</f>
        <v>462.51823051370559</v>
      </c>
      <c r="H1186">
        <v>21920</v>
      </c>
    </row>
    <row r="1187" spans="1:8" x14ac:dyDescent="0.2">
      <c r="A1187">
        <v>21.92</v>
      </c>
      <c r="B1187">
        <v>11.01</v>
      </c>
      <c r="C1187">
        <v>145.03125</v>
      </c>
      <c r="F1187">
        <v>0.10900990099009901</v>
      </c>
      <c r="G1187">
        <f>21920/(3.14*(7.77^2)/4)</f>
        <v>462.51823051370559</v>
      </c>
      <c r="H1187">
        <v>21920</v>
      </c>
    </row>
    <row r="1188" spans="1:8" x14ac:dyDescent="0.2">
      <c r="A1188">
        <v>21.92</v>
      </c>
      <c r="B1188">
        <v>11.02</v>
      </c>
      <c r="C1188">
        <v>145.140625</v>
      </c>
      <c r="F1188">
        <v>0.10910891089108911</v>
      </c>
      <c r="G1188">
        <f>21920/(3.14*(7.77^2)/4)</f>
        <v>462.51823051370559</v>
      </c>
      <c r="H1188">
        <v>21920</v>
      </c>
    </row>
    <row r="1189" spans="1:8" x14ac:dyDescent="0.2">
      <c r="A1189">
        <v>21.88</v>
      </c>
      <c r="B1189">
        <v>11.03</v>
      </c>
      <c r="C1189">
        <v>145.25</v>
      </c>
      <c r="F1189">
        <v>0.10920792079207921</v>
      </c>
      <c r="G1189">
        <f>21880/(3.14*(7.77^2)/4)</f>
        <v>461.67421914415502</v>
      </c>
      <c r="H1189">
        <v>21880</v>
      </c>
    </row>
    <row r="1190" spans="1:8" x14ac:dyDescent="0.2">
      <c r="A1190">
        <v>21.94</v>
      </c>
      <c r="B1190">
        <v>11.04</v>
      </c>
      <c r="C1190">
        <v>145.46875</v>
      </c>
      <c r="F1190">
        <v>0.10930693069306929</v>
      </c>
      <c r="G1190">
        <f>21940/(3.14*(7.77^2)/4)</f>
        <v>462.94023619848082</v>
      </c>
      <c r="H1190">
        <v>21940</v>
      </c>
    </row>
    <row r="1191" spans="1:8" x14ac:dyDescent="0.2">
      <c r="A1191">
        <v>21.94</v>
      </c>
      <c r="B1191">
        <v>11.05</v>
      </c>
      <c r="C1191">
        <v>145.578125</v>
      </c>
      <c r="F1191">
        <v>0.10940594059405942</v>
      </c>
      <c r="G1191">
        <f>21940/(3.14*(7.77^2)/4)</f>
        <v>462.94023619848082</v>
      </c>
      <c r="H1191">
        <v>21940</v>
      </c>
    </row>
    <row r="1192" spans="1:8" x14ac:dyDescent="0.2">
      <c r="A1192">
        <v>21.94</v>
      </c>
      <c r="B1192">
        <v>11.06</v>
      </c>
      <c r="C1192">
        <v>145.6875</v>
      </c>
      <c r="F1192">
        <v>0.10950495049504951</v>
      </c>
      <c r="G1192">
        <f>21940/(3.14*(7.77^2)/4)</f>
        <v>462.94023619848082</v>
      </c>
      <c r="H1192">
        <v>21940</v>
      </c>
    </row>
    <row r="1193" spans="1:8" x14ac:dyDescent="0.2">
      <c r="A1193">
        <v>21.94</v>
      </c>
      <c r="B1193">
        <v>11.07</v>
      </c>
      <c r="C1193">
        <v>145.796875</v>
      </c>
      <c r="F1193">
        <v>0.1096039603960396</v>
      </c>
      <c r="G1193">
        <f>21940/(3.14*(7.77^2)/4)</f>
        <v>462.94023619848082</v>
      </c>
      <c r="H1193">
        <v>21940</v>
      </c>
    </row>
    <row r="1194" spans="1:8" x14ac:dyDescent="0.2">
      <c r="A1194">
        <v>21.94</v>
      </c>
      <c r="B1194">
        <v>11.08</v>
      </c>
      <c r="C1194">
        <v>145.90625</v>
      </c>
      <c r="F1194">
        <v>0.1097029702970297</v>
      </c>
      <c r="G1194">
        <f>21940/(3.14*(7.77^2)/4)</f>
        <v>462.94023619848082</v>
      </c>
      <c r="H1194">
        <v>21940</v>
      </c>
    </row>
    <row r="1195" spans="1:8" x14ac:dyDescent="0.2">
      <c r="A1195">
        <v>21.96</v>
      </c>
      <c r="B1195">
        <v>11.09</v>
      </c>
      <c r="C1195">
        <v>146.015625</v>
      </c>
      <c r="F1195">
        <v>0.1098019801980198</v>
      </c>
      <c r="G1195">
        <f>21960/(3.14*(7.77^2)/4)</f>
        <v>463.3622418832561</v>
      </c>
      <c r="H1195">
        <v>21960</v>
      </c>
    </row>
    <row r="1196" spans="1:8" x14ac:dyDescent="0.2">
      <c r="A1196">
        <v>21.96</v>
      </c>
      <c r="B1196">
        <v>11.1</v>
      </c>
      <c r="C1196">
        <v>146.234375</v>
      </c>
      <c r="F1196">
        <v>0.1099009900990099</v>
      </c>
      <c r="G1196">
        <f>21960/(3.14*(7.77^2)/4)</f>
        <v>463.3622418832561</v>
      </c>
      <c r="H1196">
        <v>21960</v>
      </c>
    </row>
    <row r="1197" spans="1:8" x14ac:dyDescent="0.2">
      <c r="A1197">
        <v>21.98</v>
      </c>
      <c r="B1197">
        <v>11.11</v>
      </c>
      <c r="C1197">
        <v>146.34375</v>
      </c>
      <c r="F1197">
        <v>0.11</v>
      </c>
      <c r="G1197">
        <f>21980/(3.14*(7.77^2)/4)</f>
        <v>463.78424756803139</v>
      </c>
      <c r="H1197">
        <v>21980</v>
      </c>
    </row>
    <row r="1198" spans="1:8" x14ac:dyDescent="0.2">
      <c r="A1198">
        <v>21.98</v>
      </c>
      <c r="B1198">
        <v>11.12</v>
      </c>
      <c r="C1198">
        <v>146.453125</v>
      </c>
      <c r="F1198">
        <v>0.11009900990099009</v>
      </c>
      <c r="G1198">
        <f>21980/(3.14*(7.77^2)/4)</f>
        <v>463.78424756803139</v>
      </c>
      <c r="H1198">
        <v>21980</v>
      </c>
    </row>
    <row r="1199" spans="1:8" x14ac:dyDescent="0.2">
      <c r="A1199">
        <v>21.98</v>
      </c>
      <c r="B1199">
        <v>11.13</v>
      </c>
      <c r="C1199">
        <v>146.5625</v>
      </c>
      <c r="F1199">
        <v>0.11019801980198021</v>
      </c>
      <c r="G1199">
        <f>21980/(3.14*(7.77^2)/4)</f>
        <v>463.78424756803139</v>
      </c>
      <c r="H1199">
        <v>21980</v>
      </c>
    </row>
    <row r="1200" spans="1:8" x14ac:dyDescent="0.2">
      <c r="A1200">
        <v>21.98</v>
      </c>
      <c r="B1200">
        <v>11.14</v>
      </c>
      <c r="C1200">
        <v>146.671875</v>
      </c>
      <c r="F1200">
        <v>0.1102970297029703</v>
      </c>
      <c r="G1200">
        <f>21980/(3.14*(7.77^2)/4)</f>
        <v>463.78424756803139</v>
      </c>
      <c r="H1200">
        <v>21980</v>
      </c>
    </row>
    <row r="1201" spans="1:8" x14ac:dyDescent="0.2">
      <c r="A1201">
        <v>21.98</v>
      </c>
      <c r="B1201">
        <v>11.15</v>
      </c>
      <c r="C1201">
        <v>146.78125</v>
      </c>
      <c r="F1201">
        <v>0.1103960396039604</v>
      </c>
      <c r="G1201">
        <f>21980/(3.14*(7.77^2)/4)</f>
        <v>463.78424756803139</v>
      </c>
      <c r="H1201">
        <v>21980</v>
      </c>
    </row>
    <row r="1202" spans="1:8" x14ac:dyDescent="0.2">
      <c r="A1202">
        <v>22</v>
      </c>
      <c r="B1202">
        <v>11.15</v>
      </c>
      <c r="C1202">
        <v>146.890625</v>
      </c>
      <c r="F1202">
        <v>0.1103960396039604</v>
      </c>
      <c r="G1202">
        <f>22000/(3.14*(7.77^2)/4)</f>
        <v>464.20625325280668</v>
      </c>
      <c r="H1202">
        <v>22000</v>
      </c>
    </row>
    <row r="1203" spans="1:8" x14ac:dyDescent="0.2">
      <c r="A1203">
        <v>22</v>
      </c>
      <c r="B1203">
        <v>11.16</v>
      </c>
      <c r="C1203">
        <v>147</v>
      </c>
      <c r="F1203">
        <v>0.1104950495049505</v>
      </c>
      <c r="G1203">
        <f>22000/(3.14*(7.77^2)/4)</f>
        <v>464.20625325280668</v>
      </c>
      <c r="H1203">
        <v>22000</v>
      </c>
    </row>
    <row r="1204" spans="1:8" x14ac:dyDescent="0.2">
      <c r="A1204">
        <v>22</v>
      </c>
      <c r="B1204">
        <v>11.17</v>
      </c>
      <c r="C1204">
        <v>147.109375</v>
      </c>
      <c r="F1204">
        <v>0.1105940594059406</v>
      </c>
      <c r="G1204">
        <f>22000/(3.14*(7.77^2)/4)</f>
        <v>464.20625325280668</v>
      </c>
      <c r="H1204">
        <v>22000</v>
      </c>
    </row>
    <row r="1205" spans="1:8" x14ac:dyDescent="0.2">
      <c r="A1205">
        <v>21.96</v>
      </c>
      <c r="B1205">
        <v>11.18</v>
      </c>
      <c r="C1205">
        <v>147.21875</v>
      </c>
      <c r="F1205">
        <v>0.11069306930693069</v>
      </c>
      <c r="G1205">
        <f>21960/(3.14*(7.77^2)/4)</f>
        <v>463.3622418832561</v>
      </c>
      <c r="H1205">
        <v>21960</v>
      </c>
    </row>
    <row r="1206" spans="1:8" x14ac:dyDescent="0.2">
      <c r="A1206">
        <v>21.96</v>
      </c>
      <c r="B1206">
        <v>11.19</v>
      </c>
      <c r="C1206">
        <v>147.328125</v>
      </c>
      <c r="F1206">
        <v>0.11079207920792079</v>
      </c>
      <c r="G1206">
        <f>21960/(3.14*(7.77^2)/4)</f>
        <v>463.3622418832561</v>
      </c>
      <c r="H1206">
        <v>21960</v>
      </c>
    </row>
    <row r="1207" spans="1:8" x14ac:dyDescent="0.2">
      <c r="A1207">
        <v>22.02</v>
      </c>
      <c r="B1207">
        <v>11.2</v>
      </c>
      <c r="C1207">
        <v>147.4375</v>
      </c>
      <c r="F1207">
        <v>0.11089108910891088</v>
      </c>
      <c r="G1207">
        <f>22020/(3.14*(7.77^2)/4)</f>
        <v>464.62825893758196</v>
      </c>
      <c r="H1207">
        <v>22020</v>
      </c>
    </row>
    <row r="1208" spans="1:8" x14ac:dyDescent="0.2">
      <c r="A1208">
        <v>22.02</v>
      </c>
      <c r="B1208">
        <v>11.21</v>
      </c>
      <c r="C1208">
        <v>147.546875</v>
      </c>
      <c r="F1208">
        <v>0.11099009900990101</v>
      </c>
      <c r="G1208">
        <f>22020/(3.14*(7.77^2)/4)</f>
        <v>464.62825893758196</v>
      </c>
      <c r="H1208">
        <v>22020</v>
      </c>
    </row>
    <row r="1209" spans="1:8" x14ac:dyDescent="0.2">
      <c r="A1209">
        <v>22.04</v>
      </c>
      <c r="B1209">
        <v>11.22</v>
      </c>
      <c r="C1209">
        <v>147.765625</v>
      </c>
      <c r="F1209">
        <v>0.11108910891089109</v>
      </c>
      <c r="G1209">
        <f t="shared" ref="G1209:G1215" si="24">22040/(3.14*(7.77^2)/4)</f>
        <v>465.05026462235725</v>
      </c>
      <c r="H1209">
        <v>22040</v>
      </c>
    </row>
    <row r="1210" spans="1:8" x14ac:dyDescent="0.2">
      <c r="A1210">
        <v>22.04</v>
      </c>
      <c r="B1210">
        <v>11.23</v>
      </c>
      <c r="C1210">
        <v>147.875</v>
      </c>
      <c r="F1210">
        <v>0.11118811881188119</v>
      </c>
      <c r="G1210">
        <f t="shared" si="24"/>
        <v>465.05026462235725</v>
      </c>
      <c r="H1210">
        <v>22040</v>
      </c>
    </row>
    <row r="1211" spans="1:8" x14ac:dyDescent="0.2">
      <c r="A1211">
        <v>22.04</v>
      </c>
      <c r="B1211">
        <v>11.24</v>
      </c>
      <c r="C1211">
        <v>147.984375</v>
      </c>
      <c r="F1211">
        <v>0.11128712871287129</v>
      </c>
      <c r="G1211">
        <f t="shared" si="24"/>
        <v>465.05026462235725</v>
      </c>
      <c r="H1211">
        <v>22040</v>
      </c>
    </row>
    <row r="1212" spans="1:8" x14ac:dyDescent="0.2">
      <c r="A1212">
        <v>22.04</v>
      </c>
      <c r="B1212">
        <v>11.25</v>
      </c>
      <c r="C1212">
        <v>148.09375</v>
      </c>
      <c r="F1212">
        <v>0.11138613861386139</v>
      </c>
      <c r="G1212">
        <f t="shared" si="24"/>
        <v>465.05026462235725</v>
      </c>
      <c r="H1212">
        <v>22040</v>
      </c>
    </row>
    <row r="1213" spans="1:8" x14ac:dyDescent="0.2">
      <c r="A1213">
        <v>22.04</v>
      </c>
      <c r="B1213">
        <v>11.26</v>
      </c>
      <c r="C1213">
        <v>148.203125</v>
      </c>
      <c r="F1213">
        <v>0.11148514851485149</v>
      </c>
      <c r="G1213">
        <f t="shared" si="24"/>
        <v>465.05026462235725</v>
      </c>
      <c r="H1213">
        <v>22040</v>
      </c>
    </row>
    <row r="1214" spans="1:8" x14ac:dyDescent="0.2">
      <c r="A1214">
        <v>22.04</v>
      </c>
      <c r="B1214">
        <v>11.27</v>
      </c>
      <c r="C1214">
        <v>148.3125</v>
      </c>
      <c r="F1214">
        <v>0.11158415841584159</v>
      </c>
      <c r="G1214">
        <f t="shared" si="24"/>
        <v>465.05026462235725</v>
      </c>
      <c r="H1214">
        <v>22040</v>
      </c>
    </row>
    <row r="1215" spans="1:8" x14ac:dyDescent="0.2">
      <c r="A1215">
        <v>22.04</v>
      </c>
      <c r="B1215">
        <v>11.28</v>
      </c>
      <c r="C1215">
        <v>148.53125</v>
      </c>
      <c r="F1215">
        <v>0.11168316831683167</v>
      </c>
      <c r="G1215">
        <f t="shared" si="24"/>
        <v>465.05026462235725</v>
      </c>
      <c r="H1215">
        <v>22040</v>
      </c>
    </row>
    <row r="1216" spans="1:8" x14ac:dyDescent="0.2">
      <c r="A1216">
        <v>22.08</v>
      </c>
      <c r="B1216">
        <v>11.29</v>
      </c>
      <c r="C1216">
        <v>148.640625</v>
      </c>
      <c r="F1216">
        <v>0.11178217821782177</v>
      </c>
      <c r="G1216">
        <f>22080/(3.14*(7.77^2)/4)</f>
        <v>465.89427599190782</v>
      </c>
      <c r="H1216">
        <v>22080</v>
      </c>
    </row>
    <row r="1217" spans="1:8" x14ac:dyDescent="0.2">
      <c r="A1217">
        <v>22.08</v>
      </c>
      <c r="B1217">
        <v>11.3</v>
      </c>
      <c r="C1217">
        <v>148.75</v>
      </c>
      <c r="F1217">
        <v>0.11188118811881188</v>
      </c>
      <c r="G1217">
        <f>22080/(3.14*(7.77^2)/4)</f>
        <v>465.89427599190782</v>
      </c>
      <c r="H1217">
        <v>22080</v>
      </c>
    </row>
    <row r="1218" spans="1:8" x14ac:dyDescent="0.2">
      <c r="A1218">
        <v>22.08</v>
      </c>
      <c r="B1218">
        <v>11.31</v>
      </c>
      <c r="C1218">
        <v>148.859375</v>
      </c>
      <c r="F1218">
        <v>0.11198019801980198</v>
      </c>
      <c r="G1218">
        <f>22080/(3.14*(7.77^2)/4)</f>
        <v>465.89427599190782</v>
      </c>
      <c r="H1218">
        <v>22080</v>
      </c>
    </row>
    <row r="1219" spans="1:8" x14ac:dyDescent="0.2">
      <c r="A1219">
        <v>22.08</v>
      </c>
      <c r="B1219">
        <v>11.32</v>
      </c>
      <c r="C1219">
        <v>148.96875</v>
      </c>
      <c r="F1219">
        <v>0.11207920792079208</v>
      </c>
      <c r="G1219">
        <f>22080/(3.14*(7.77^2)/4)</f>
        <v>465.89427599190782</v>
      </c>
      <c r="H1219">
        <v>22080</v>
      </c>
    </row>
    <row r="1220" spans="1:8" x14ac:dyDescent="0.2">
      <c r="A1220">
        <v>22.08</v>
      </c>
      <c r="B1220">
        <v>11.33</v>
      </c>
      <c r="C1220">
        <v>149.078125</v>
      </c>
      <c r="F1220">
        <v>0.11217821782178218</v>
      </c>
      <c r="G1220">
        <f>22080/(3.14*(7.77^2)/4)</f>
        <v>465.89427599190782</v>
      </c>
      <c r="H1220">
        <v>22080</v>
      </c>
    </row>
    <row r="1221" spans="1:8" x14ac:dyDescent="0.2">
      <c r="A1221">
        <v>22.1</v>
      </c>
      <c r="B1221">
        <v>11.33</v>
      </c>
      <c r="C1221">
        <v>149.1875</v>
      </c>
      <c r="F1221">
        <v>0.11217821782178218</v>
      </c>
      <c r="G1221">
        <f>22100/(3.14*(7.77^2)/4)</f>
        <v>466.31628167668305</v>
      </c>
      <c r="H1221">
        <v>22100</v>
      </c>
    </row>
    <row r="1222" spans="1:8" x14ac:dyDescent="0.2">
      <c r="A1222">
        <v>22.1</v>
      </c>
      <c r="B1222">
        <v>11.34</v>
      </c>
      <c r="C1222">
        <v>149.296875</v>
      </c>
      <c r="F1222">
        <v>0.11227722772277228</v>
      </c>
      <c r="G1222">
        <f>22100/(3.14*(7.77^2)/4)</f>
        <v>466.31628167668305</v>
      </c>
      <c r="H1222">
        <v>22100</v>
      </c>
    </row>
    <row r="1223" spans="1:8" x14ac:dyDescent="0.2">
      <c r="A1223">
        <v>22.1</v>
      </c>
      <c r="B1223">
        <v>11.35</v>
      </c>
      <c r="C1223">
        <v>149.40625</v>
      </c>
      <c r="F1223">
        <v>0.11237623762376238</v>
      </c>
      <c r="G1223">
        <f>22100/(3.14*(7.77^2)/4)</f>
        <v>466.31628167668305</v>
      </c>
      <c r="H1223">
        <v>22100</v>
      </c>
    </row>
    <row r="1224" spans="1:8" x14ac:dyDescent="0.2">
      <c r="A1224">
        <v>22.1</v>
      </c>
      <c r="B1224">
        <v>11.36</v>
      </c>
      <c r="C1224">
        <v>149.515625</v>
      </c>
      <c r="F1224">
        <v>0.11247524752475246</v>
      </c>
      <c r="G1224">
        <f>22100/(3.14*(7.77^2)/4)</f>
        <v>466.31628167668305</v>
      </c>
      <c r="H1224">
        <v>22100</v>
      </c>
    </row>
    <row r="1225" spans="1:8" x14ac:dyDescent="0.2">
      <c r="A1225">
        <v>22.1</v>
      </c>
      <c r="B1225">
        <v>11.37</v>
      </c>
      <c r="C1225">
        <v>149.625</v>
      </c>
      <c r="F1225">
        <v>0.11257425742574256</v>
      </c>
      <c r="G1225">
        <f>22100/(3.14*(7.77^2)/4)</f>
        <v>466.31628167668305</v>
      </c>
      <c r="H1225">
        <v>22100</v>
      </c>
    </row>
    <row r="1226" spans="1:8" x14ac:dyDescent="0.2">
      <c r="A1226">
        <v>22.14</v>
      </c>
      <c r="B1226">
        <v>11.38</v>
      </c>
      <c r="C1226">
        <v>149.734375</v>
      </c>
      <c r="F1226">
        <v>0.11267326732673268</v>
      </c>
      <c r="G1226">
        <f t="shared" ref="G1226:G1232" si="25">22140/(3.14*(7.77^2)/4)</f>
        <v>467.16029304623362</v>
      </c>
      <c r="H1226">
        <v>22140</v>
      </c>
    </row>
    <row r="1227" spans="1:8" x14ac:dyDescent="0.2">
      <c r="A1227">
        <v>22.14</v>
      </c>
      <c r="B1227">
        <v>11.39</v>
      </c>
      <c r="C1227">
        <v>149.84375</v>
      </c>
      <c r="F1227">
        <v>0.11277227722772278</v>
      </c>
      <c r="G1227">
        <f t="shared" si="25"/>
        <v>467.16029304623362</v>
      </c>
      <c r="H1227">
        <v>22140</v>
      </c>
    </row>
    <row r="1228" spans="1:8" x14ac:dyDescent="0.2">
      <c r="A1228">
        <v>22.14</v>
      </c>
      <c r="B1228">
        <v>11.4</v>
      </c>
      <c r="C1228">
        <v>149.953125</v>
      </c>
      <c r="F1228">
        <v>0.11287128712871287</v>
      </c>
      <c r="G1228">
        <f t="shared" si="25"/>
        <v>467.16029304623362</v>
      </c>
      <c r="H1228">
        <v>22140</v>
      </c>
    </row>
    <row r="1229" spans="1:8" x14ac:dyDescent="0.2">
      <c r="A1229">
        <v>22.14</v>
      </c>
      <c r="B1229">
        <v>11.41</v>
      </c>
      <c r="C1229">
        <v>150.171875</v>
      </c>
      <c r="F1229">
        <v>0.11297029702970297</v>
      </c>
      <c r="G1229">
        <f t="shared" si="25"/>
        <v>467.16029304623362</v>
      </c>
      <c r="H1229">
        <v>22140</v>
      </c>
    </row>
    <row r="1230" spans="1:8" x14ac:dyDescent="0.2">
      <c r="A1230">
        <v>22.14</v>
      </c>
      <c r="B1230">
        <v>11.42</v>
      </c>
      <c r="C1230">
        <v>150.28125</v>
      </c>
      <c r="F1230">
        <v>0.11306930693069307</v>
      </c>
      <c r="G1230">
        <f t="shared" si="25"/>
        <v>467.16029304623362</v>
      </c>
      <c r="H1230">
        <v>22140</v>
      </c>
    </row>
    <row r="1231" spans="1:8" x14ac:dyDescent="0.2">
      <c r="A1231">
        <v>22.14</v>
      </c>
      <c r="B1231">
        <v>11.43</v>
      </c>
      <c r="C1231">
        <v>150.390625</v>
      </c>
      <c r="F1231">
        <v>0.11316831683168317</v>
      </c>
      <c r="G1231">
        <f t="shared" si="25"/>
        <v>467.16029304623362</v>
      </c>
      <c r="H1231">
        <v>22140</v>
      </c>
    </row>
    <row r="1232" spans="1:8" x14ac:dyDescent="0.2">
      <c r="A1232">
        <v>22.14</v>
      </c>
      <c r="B1232">
        <v>11.44</v>
      </c>
      <c r="C1232">
        <v>150.5</v>
      </c>
      <c r="F1232">
        <v>0.11326732673267326</v>
      </c>
      <c r="G1232">
        <f t="shared" si="25"/>
        <v>467.16029304623362</v>
      </c>
      <c r="H1232">
        <v>22140</v>
      </c>
    </row>
    <row r="1233" spans="1:8" x14ac:dyDescent="0.2">
      <c r="A1233">
        <v>22.16</v>
      </c>
      <c r="B1233">
        <v>11.45</v>
      </c>
      <c r="C1233">
        <v>150.609375</v>
      </c>
      <c r="F1233">
        <v>0.11336633663366336</v>
      </c>
      <c r="G1233">
        <f>22160/(3.14*(7.77^2)/4)</f>
        <v>467.5822987310089</v>
      </c>
      <c r="H1233">
        <v>22160</v>
      </c>
    </row>
    <row r="1234" spans="1:8" x14ac:dyDescent="0.2">
      <c r="A1234">
        <v>22.16</v>
      </c>
      <c r="B1234">
        <v>11.46</v>
      </c>
      <c r="C1234">
        <v>150.71875</v>
      </c>
      <c r="F1234">
        <v>0.11346534653465347</v>
      </c>
      <c r="G1234">
        <f>22160/(3.14*(7.77^2)/4)</f>
        <v>467.5822987310089</v>
      </c>
      <c r="H1234">
        <v>22160</v>
      </c>
    </row>
    <row r="1235" spans="1:8" x14ac:dyDescent="0.2">
      <c r="A1235">
        <v>22.18</v>
      </c>
      <c r="B1235">
        <v>11.46</v>
      </c>
      <c r="C1235">
        <v>150.828125</v>
      </c>
      <c r="F1235">
        <v>0.11346534653465347</v>
      </c>
      <c r="G1235">
        <f>22180/(3.14*(7.77^2)/4)</f>
        <v>468.00430441578419</v>
      </c>
      <c r="H1235">
        <v>22180</v>
      </c>
    </row>
    <row r="1236" spans="1:8" x14ac:dyDescent="0.2">
      <c r="A1236">
        <v>22.18</v>
      </c>
      <c r="B1236">
        <v>11.47</v>
      </c>
      <c r="C1236">
        <v>150.9375</v>
      </c>
      <c r="F1236">
        <v>0.11356435643564357</v>
      </c>
      <c r="G1236">
        <f>22180/(3.14*(7.77^2)/4)</f>
        <v>468.00430441578419</v>
      </c>
      <c r="H1236">
        <v>22180</v>
      </c>
    </row>
    <row r="1237" spans="1:8" x14ac:dyDescent="0.2">
      <c r="A1237">
        <v>22.18</v>
      </c>
      <c r="B1237">
        <v>11.48</v>
      </c>
      <c r="C1237">
        <v>151.046875</v>
      </c>
      <c r="F1237">
        <v>0.11366336633663367</v>
      </c>
      <c r="G1237">
        <f>22180/(3.14*(7.77^2)/4)</f>
        <v>468.00430441578419</v>
      </c>
      <c r="H1237">
        <v>22180</v>
      </c>
    </row>
    <row r="1238" spans="1:8" x14ac:dyDescent="0.2">
      <c r="A1238">
        <v>22.16</v>
      </c>
      <c r="B1238">
        <v>11.49</v>
      </c>
      <c r="C1238">
        <v>151.15625</v>
      </c>
      <c r="F1238">
        <v>0.11376237623762377</v>
      </c>
      <c r="G1238">
        <f>22160/(3.14*(7.77^2)/4)</f>
        <v>467.5822987310089</v>
      </c>
      <c r="H1238">
        <v>22160</v>
      </c>
    </row>
    <row r="1239" spans="1:8" x14ac:dyDescent="0.2">
      <c r="A1239">
        <v>22.16</v>
      </c>
      <c r="B1239">
        <v>11.5</v>
      </c>
      <c r="C1239">
        <v>151.265625</v>
      </c>
      <c r="F1239">
        <v>0.11386138613861387</v>
      </c>
      <c r="G1239">
        <f>22160/(3.14*(7.77^2)/4)</f>
        <v>467.5822987310089</v>
      </c>
      <c r="H1239">
        <v>22160</v>
      </c>
    </row>
    <row r="1240" spans="1:8" x14ac:dyDescent="0.2">
      <c r="A1240">
        <v>22.22</v>
      </c>
      <c r="B1240">
        <v>11.51</v>
      </c>
      <c r="C1240">
        <v>151.375</v>
      </c>
      <c r="F1240">
        <v>0.11396039603960396</v>
      </c>
      <c r="G1240">
        <f>22220/(3.14*(7.77^2)/4)</f>
        <v>468.84831578533476</v>
      </c>
      <c r="H1240">
        <v>22220</v>
      </c>
    </row>
    <row r="1241" spans="1:8" x14ac:dyDescent="0.2">
      <c r="A1241">
        <v>22.22</v>
      </c>
      <c r="B1241">
        <v>11.52</v>
      </c>
      <c r="C1241">
        <v>151.484375</v>
      </c>
      <c r="F1241">
        <v>0.11405940594059405</v>
      </c>
      <c r="G1241">
        <f>22220/(3.14*(7.77^2)/4)</f>
        <v>468.84831578533476</v>
      </c>
      <c r="H1241">
        <v>22220</v>
      </c>
    </row>
    <row r="1242" spans="1:8" x14ac:dyDescent="0.2">
      <c r="A1242">
        <v>22.24</v>
      </c>
      <c r="B1242">
        <v>11.53</v>
      </c>
      <c r="C1242">
        <v>151.703125</v>
      </c>
      <c r="F1242">
        <v>0.11415841584158415</v>
      </c>
      <c r="G1242">
        <f>22240/(3.14*(7.77^2)/4)</f>
        <v>469.27032147011005</v>
      </c>
      <c r="H1242">
        <v>22240</v>
      </c>
    </row>
    <row r="1243" spans="1:8" x14ac:dyDescent="0.2">
      <c r="A1243">
        <v>22.24</v>
      </c>
      <c r="B1243">
        <v>11.54</v>
      </c>
      <c r="C1243">
        <v>151.8125</v>
      </c>
      <c r="F1243">
        <v>0.11425742574257425</v>
      </c>
      <c r="G1243">
        <f>22240/(3.14*(7.77^2)/4)</f>
        <v>469.27032147011005</v>
      </c>
      <c r="H1243">
        <v>22240</v>
      </c>
    </row>
    <row r="1244" spans="1:8" x14ac:dyDescent="0.2">
      <c r="A1244">
        <v>22.24</v>
      </c>
      <c r="B1244">
        <v>11.55</v>
      </c>
      <c r="C1244">
        <v>151.921875</v>
      </c>
      <c r="F1244">
        <v>0.11435643564356436</v>
      </c>
      <c r="G1244">
        <f>22240/(3.14*(7.77^2)/4)</f>
        <v>469.27032147011005</v>
      </c>
      <c r="H1244">
        <v>22240</v>
      </c>
    </row>
    <row r="1245" spans="1:8" x14ac:dyDescent="0.2">
      <c r="A1245">
        <v>22.18</v>
      </c>
      <c r="B1245">
        <v>11.56</v>
      </c>
      <c r="C1245">
        <v>152.03125</v>
      </c>
      <c r="F1245">
        <v>0.11445544554455446</v>
      </c>
      <c r="G1245">
        <f>22180/(3.14*(7.77^2)/4)</f>
        <v>468.00430441578419</v>
      </c>
      <c r="H1245">
        <v>22180</v>
      </c>
    </row>
    <row r="1246" spans="1:8" x14ac:dyDescent="0.2">
      <c r="A1246">
        <v>22.24</v>
      </c>
      <c r="B1246">
        <v>11.57</v>
      </c>
      <c r="C1246">
        <v>152.25</v>
      </c>
      <c r="F1246">
        <v>0.11455445544554456</v>
      </c>
      <c r="G1246">
        <f>22240/(3.14*(7.77^2)/4)</f>
        <v>469.27032147011005</v>
      </c>
      <c r="H1246">
        <v>22240</v>
      </c>
    </row>
    <row r="1247" spans="1:8" x14ac:dyDescent="0.2">
      <c r="A1247">
        <v>22.24</v>
      </c>
      <c r="B1247">
        <v>11.58</v>
      </c>
      <c r="C1247">
        <v>152.359375</v>
      </c>
      <c r="F1247">
        <v>0.11465346534653466</v>
      </c>
      <c r="G1247">
        <f>22240/(3.14*(7.77^2)/4)</f>
        <v>469.27032147011005</v>
      </c>
      <c r="H1247">
        <v>22240</v>
      </c>
    </row>
    <row r="1248" spans="1:8" x14ac:dyDescent="0.2">
      <c r="A1248">
        <v>22.24</v>
      </c>
      <c r="B1248">
        <v>11.59</v>
      </c>
      <c r="C1248">
        <v>152.46875</v>
      </c>
      <c r="F1248">
        <v>0.11475247524752476</v>
      </c>
      <c r="G1248">
        <f>22240/(3.14*(7.77^2)/4)</f>
        <v>469.27032147011005</v>
      </c>
      <c r="H1248">
        <v>22240</v>
      </c>
    </row>
    <row r="1249" spans="1:8" x14ac:dyDescent="0.2">
      <c r="A1249">
        <v>22.28</v>
      </c>
      <c r="B1249">
        <v>11.6</v>
      </c>
      <c r="C1249">
        <v>152.578125</v>
      </c>
      <c r="F1249">
        <v>0.11485148514851484</v>
      </c>
      <c r="G1249">
        <f>22280/(3.14*(7.77^2)/4)</f>
        <v>470.11433283966056</v>
      </c>
      <c r="H1249">
        <v>22280</v>
      </c>
    </row>
    <row r="1250" spans="1:8" x14ac:dyDescent="0.2">
      <c r="A1250">
        <v>22.28</v>
      </c>
      <c r="B1250">
        <v>11.61</v>
      </c>
      <c r="C1250">
        <v>152.6875</v>
      </c>
      <c r="F1250">
        <v>0.11495049504950494</v>
      </c>
      <c r="G1250">
        <f>22280/(3.14*(7.77^2)/4)</f>
        <v>470.11433283966056</v>
      </c>
      <c r="H1250">
        <v>22280</v>
      </c>
    </row>
    <row r="1251" spans="1:8" x14ac:dyDescent="0.2">
      <c r="A1251">
        <v>22.24</v>
      </c>
      <c r="B1251">
        <v>11.61</v>
      </c>
      <c r="C1251">
        <v>152.796875</v>
      </c>
      <c r="F1251">
        <v>0.11495049504950494</v>
      </c>
      <c r="G1251">
        <f>22240/(3.14*(7.77^2)/4)</f>
        <v>469.27032147011005</v>
      </c>
      <c r="H1251">
        <v>22240</v>
      </c>
    </row>
    <row r="1252" spans="1:8" x14ac:dyDescent="0.2">
      <c r="A1252">
        <v>22.24</v>
      </c>
      <c r="B1252">
        <v>11.62</v>
      </c>
      <c r="C1252">
        <v>152.90625</v>
      </c>
      <c r="F1252">
        <v>0.11504950495049504</v>
      </c>
      <c r="G1252">
        <f>22240/(3.14*(7.77^2)/4)</f>
        <v>469.27032147011005</v>
      </c>
      <c r="H1252">
        <v>22240</v>
      </c>
    </row>
    <row r="1253" spans="1:8" x14ac:dyDescent="0.2">
      <c r="A1253">
        <v>22.24</v>
      </c>
      <c r="B1253">
        <v>11.63</v>
      </c>
      <c r="C1253">
        <v>153.015625</v>
      </c>
      <c r="F1253">
        <v>0.11514851485148515</v>
      </c>
      <c r="G1253">
        <f>22240/(3.14*(7.77^2)/4)</f>
        <v>469.27032147011005</v>
      </c>
      <c r="H1253">
        <v>22240</v>
      </c>
    </row>
    <row r="1254" spans="1:8" x14ac:dyDescent="0.2">
      <c r="A1254">
        <v>22.28</v>
      </c>
      <c r="B1254">
        <v>11.64</v>
      </c>
      <c r="C1254">
        <v>153.125</v>
      </c>
      <c r="F1254">
        <v>0.11524752475247525</v>
      </c>
      <c r="G1254">
        <f>22280/(3.14*(7.77^2)/4)</f>
        <v>470.11433283966056</v>
      </c>
      <c r="H1254">
        <v>22280</v>
      </c>
    </row>
    <row r="1255" spans="1:8" x14ac:dyDescent="0.2">
      <c r="A1255">
        <v>22.28</v>
      </c>
      <c r="B1255">
        <v>11.65</v>
      </c>
      <c r="C1255">
        <v>153.234375</v>
      </c>
      <c r="F1255">
        <v>0.11534653465346535</v>
      </c>
      <c r="G1255">
        <f>22280/(3.14*(7.77^2)/4)</f>
        <v>470.11433283966056</v>
      </c>
      <c r="H1255">
        <v>22280</v>
      </c>
    </row>
    <row r="1256" spans="1:8" x14ac:dyDescent="0.2">
      <c r="A1256">
        <v>22.28</v>
      </c>
      <c r="B1256">
        <v>11.66</v>
      </c>
      <c r="C1256">
        <v>153.34375</v>
      </c>
      <c r="F1256">
        <v>0.11544554455445545</v>
      </c>
      <c r="G1256">
        <f>22280/(3.14*(7.77^2)/4)</f>
        <v>470.11433283966056</v>
      </c>
      <c r="H1256">
        <v>22280</v>
      </c>
    </row>
    <row r="1257" spans="1:8" x14ac:dyDescent="0.2">
      <c r="A1257">
        <v>22.28</v>
      </c>
      <c r="B1257">
        <v>11.67</v>
      </c>
      <c r="C1257">
        <v>153.5625</v>
      </c>
      <c r="F1257">
        <v>0.11554455445544555</v>
      </c>
      <c r="G1257">
        <f>22280/(3.14*(7.77^2)/4)</f>
        <v>470.11433283966056</v>
      </c>
      <c r="H1257">
        <v>22280</v>
      </c>
    </row>
    <row r="1258" spans="1:8" x14ac:dyDescent="0.2">
      <c r="A1258">
        <v>22.3</v>
      </c>
      <c r="B1258">
        <v>11.68</v>
      </c>
      <c r="C1258">
        <v>153.671875</v>
      </c>
      <c r="F1258">
        <v>0.11564356435643564</v>
      </c>
      <c r="G1258">
        <f>22300/(3.14*(7.77^2)/4)</f>
        <v>470.53633852443585</v>
      </c>
      <c r="H1258">
        <v>22300</v>
      </c>
    </row>
    <row r="1259" spans="1:8" x14ac:dyDescent="0.2">
      <c r="A1259">
        <v>22.3</v>
      </c>
      <c r="B1259">
        <v>11.69</v>
      </c>
      <c r="C1259">
        <v>153.78125</v>
      </c>
      <c r="F1259">
        <v>0.11574257425742573</v>
      </c>
      <c r="G1259">
        <f>22300/(3.14*(7.77^2)/4)</f>
        <v>470.53633852443585</v>
      </c>
      <c r="H1259">
        <v>22300</v>
      </c>
    </row>
    <row r="1260" spans="1:8" x14ac:dyDescent="0.2">
      <c r="A1260">
        <v>22.3</v>
      </c>
      <c r="B1260">
        <v>11.7</v>
      </c>
      <c r="C1260">
        <v>153.890625</v>
      </c>
      <c r="F1260">
        <v>0.11584158415841583</v>
      </c>
      <c r="G1260">
        <f>22300/(3.14*(7.77^2)/4)</f>
        <v>470.53633852443585</v>
      </c>
      <c r="H1260">
        <v>22300</v>
      </c>
    </row>
    <row r="1261" spans="1:8" x14ac:dyDescent="0.2">
      <c r="A1261">
        <v>22.32</v>
      </c>
      <c r="B1261">
        <v>11.7</v>
      </c>
      <c r="C1261">
        <v>154</v>
      </c>
      <c r="F1261">
        <v>0.11584158415841583</v>
      </c>
      <c r="G1261">
        <f>22320/(3.14*(7.77^2)/4)</f>
        <v>470.95834420921113</v>
      </c>
      <c r="H1261">
        <v>22320</v>
      </c>
    </row>
    <row r="1262" spans="1:8" x14ac:dyDescent="0.2">
      <c r="A1262">
        <v>22.32</v>
      </c>
      <c r="B1262">
        <v>11.71</v>
      </c>
      <c r="C1262">
        <v>154.109375</v>
      </c>
      <c r="F1262">
        <v>0.11594059405940595</v>
      </c>
      <c r="G1262">
        <f>22320/(3.14*(7.77^2)/4)</f>
        <v>470.95834420921113</v>
      </c>
      <c r="H1262">
        <v>22320</v>
      </c>
    </row>
    <row r="1263" spans="1:8" x14ac:dyDescent="0.2">
      <c r="A1263">
        <v>22.34</v>
      </c>
      <c r="B1263">
        <v>11.72</v>
      </c>
      <c r="C1263">
        <v>154.21875</v>
      </c>
      <c r="F1263">
        <v>0.11603960396039605</v>
      </c>
      <c r="G1263">
        <f>22340/(3.14*(7.77^2)/4)</f>
        <v>471.38034989398642</v>
      </c>
      <c r="H1263">
        <v>22340</v>
      </c>
    </row>
    <row r="1264" spans="1:8" x14ac:dyDescent="0.2">
      <c r="A1264">
        <v>22.34</v>
      </c>
      <c r="B1264">
        <v>11.73</v>
      </c>
      <c r="C1264">
        <v>154.328125</v>
      </c>
      <c r="F1264">
        <v>0.11613861386138614</v>
      </c>
      <c r="G1264">
        <f>22340/(3.14*(7.77^2)/4)</f>
        <v>471.38034989398642</v>
      </c>
      <c r="H1264">
        <v>22340</v>
      </c>
    </row>
    <row r="1265" spans="1:8" x14ac:dyDescent="0.2">
      <c r="A1265">
        <v>22.34</v>
      </c>
      <c r="B1265">
        <v>11.74</v>
      </c>
      <c r="C1265">
        <v>154.4375</v>
      </c>
      <c r="F1265">
        <v>0.11623762376237624</v>
      </c>
      <c r="G1265">
        <f>22340/(3.14*(7.77^2)/4)</f>
        <v>471.38034989398642</v>
      </c>
      <c r="H1265">
        <v>22340</v>
      </c>
    </row>
    <row r="1266" spans="1:8" x14ac:dyDescent="0.2">
      <c r="A1266">
        <v>22.32</v>
      </c>
      <c r="B1266">
        <v>11.75</v>
      </c>
      <c r="C1266">
        <v>154.546875</v>
      </c>
      <c r="F1266">
        <v>0.11633663366336634</v>
      </c>
      <c r="G1266">
        <f>22320/(3.14*(7.77^2)/4)</f>
        <v>470.95834420921113</v>
      </c>
      <c r="H1266">
        <v>22320</v>
      </c>
    </row>
    <row r="1267" spans="1:8" x14ac:dyDescent="0.2">
      <c r="A1267">
        <v>22.36</v>
      </c>
      <c r="B1267">
        <v>11.76</v>
      </c>
      <c r="C1267">
        <v>154.765625</v>
      </c>
      <c r="F1267">
        <v>0.11643564356435643</v>
      </c>
      <c r="G1267">
        <f>22360/(3.14*(7.77^2)/4)</f>
        <v>471.80235557876171</v>
      </c>
      <c r="H1267">
        <v>22360</v>
      </c>
    </row>
    <row r="1268" spans="1:8" x14ac:dyDescent="0.2">
      <c r="A1268">
        <v>22.36</v>
      </c>
      <c r="B1268">
        <v>11.77</v>
      </c>
      <c r="C1268">
        <v>154.875</v>
      </c>
      <c r="F1268">
        <v>0.11653465346534653</v>
      </c>
      <c r="G1268">
        <f>22360/(3.14*(7.77^2)/4)</f>
        <v>471.80235557876171</v>
      </c>
      <c r="H1268">
        <v>22360</v>
      </c>
    </row>
    <row r="1269" spans="1:8" x14ac:dyDescent="0.2">
      <c r="A1269">
        <v>22.36</v>
      </c>
      <c r="B1269">
        <v>11.78</v>
      </c>
      <c r="C1269">
        <v>154.984375</v>
      </c>
      <c r="F1269">
        <v>0.11663366336633663</v>
      </c>
      <c r="G1269">
        <f>22360/(3.14*(7.77^2)/4)</f>
        <v>471.80235557876171</v>
      </c>
      <c r="H1269">
        <v>22360</v>
      </c>
    </row>
    <row r="1270" spans="1:8" x14ac:dyDescent="0.2">
      <c r="A1270">
        <v>22.36</v>
      </c>
      <c r="B1270">
        <v>11.79</v>
      </c>
      <c r="C1270">
        <v>155.09375</v>
      </c>
      <c r="F1270">
        <v>0.11673267326732673</v>
      </c>
      <c r="G1270">
        <f>22360/(3.14*(7.77^2)/4)</f>
        <v>471.80235557876171</v>
      </c>
      <c r="H1270">
        <v>22360</v>
      </c>
    </row>
    <row r="1271" spans="1:8" x14ac:dyDescent="0.2">
      <c r="A1271">
        <v>22.36</v>
      </c>
      <c r="B1271">
        <v>11.8</v>
      </c>
      <c r="C1271">
        <v>155.203125</v>
      </c>
      <c r="F1271">
        <v>0.11683168316831684</v>
      </c>
      <c r="G1271">
        <f>22360/(3.14*(7.77^2)/4)</f>
        <v>471.80235557876171</v>
      </c>
      <c r="H1271">
        <v>22360</v>
      </c>
    </row>
    <row r="1272" spans="1:8" x14ac:dyDescent="0.2">
      <c r="A1272">
        <v>22.4</v>
      </c>
      <c r="B1272">
        <v>11.81</v>
      </c>
      <c r="C1272">
        <v>155.421875</v>
      </c>
      <c r="F1272">
        <v>0.11693069306930694</v>
      </c>
      <c r="G1272">
        <f>22400/(3.14*(7.77^2)/4)</f>
        <v>472.64636694831228</v>
      </c>
      <c r="H1272">
        <v>22400</v>
      </c>
    </row>
    <row r="1273" spans="1:8" x14ac:dyDescent="0.2">
      <c r="A1273">
        <v>22.4</v>
      </c>
      <c r="B1273">
        <v>11.82</v>
      </c>
      <c r="C1273">
        <v>155.53125</v>
      </c>
      <c r="F1273">
        <v>0.11702970297029704</v>
      </c>
      <c r="G1273">
        <f>22400/(3.14*(7.77^2)/4)</f>
        <v>472.64636694831228</v>
      </c>
      <c r="H1273">
        <v>22400</v>
      </c>
    </row>
    <row r="1274" spans="1:8" x14ac:dyDescent="0.2">
      <c r="A1274">
        <v>22.38</v>
      </c>
      <c r="B1274">
        <v>11.83</v>
      </c>
      <c r="C1274">
        <v>155.640625</v>
      </c>
      <c r="F1274">
        <v>0.11712871287128714</v>
      </c>
      <c r="G1274">
        <f>22380/(3.14*(7.77^2)/4)</f>
        <v>472.22436126353699</v>
      </c>
      <c r="H1274">
        <v>22380</v>
      </c>
    </row>
    <row r="1275" spans="1:8" x14ac:dyDescent="0.2">
      <c r="A1275">
        <v>22.38</v>
      </c>
      <c r="B1275">
        <v>11.84</v>
      </c>
      <c r="C1275">
        <v>155.75</v>
      </c>
      <c r="F1275">
        <v>0.11722772277227722</v>
      </c>
      <c r="G1275">
        <f>22380/(3.14*(7.77^2)/4)</f>
        <v>472.22436126353699</v>
      </c>
      <c r="H1275">
        <v>22380</v>
      </c>
    </row>
    <row r="1276" spans="1:8" x14ac:dyDescent="0.2">
      <c r="A1276">
        <v>22.38</v>
      </c>
      <c r="B1276">
        <v>11.85</v>
      </c>
      <c r="C1276">
        <v>155.859375</v>
      </c>
      <c r="F1276">
        <v>0.11732673267326732</v>
      </c>
      <c r="G1276">
        <f>22380/(3.14*(7.77^2)/4)</f>
        <v>472.22436126353699</v>
      </c>
      <c r="H1276">
        <v>22380</v>
      </c>
    </row>
    <row r="1277" spans="1:8" x14ac:dyDescent="0.2">
      <c r="A1277">
        <v>22.4</v>
      </c>
      <c r="B1277">
        <v>11.85</v>
      </c>
      <c r="C1277">
        <v>155.96875</v>
      </c>
      <c r="F1277">
        <v>0.11732673267326732</v>
      </c>
      <c r="G1277">
        <f>22400/(3.14*(7.77^2)/4)</f>
        <v>472.64636694831228</v>
      </c>
      <c r="H1277">
        <v>22400</v>
      </c>
    </row>
    <row r="1278" spans="1:8" x14ac:dyDescent="0.2">
      <c r="A1278">
        <v>22.4</v>
      </c>
      <c r="B1278">
        <v>11.86</v>
      </c>
      <c r="C1278">
        <v>156.078125</v>
      </c>
      <c r="F1278">
        <v>0.11742574257425742</v>
      </c>
      <c r="G1278">
        <f>22400/(3.14*(7.77^2)/4)</f>
        <v>472.64636694831228</v>
      </c>
      <c r="H1278">
        <v>22400</v>
      </c>
    </row>
    <row r="1279" spans="1:8" x14ac:dyDescent="0.2">
      <c r="A1279">
        <v>22.38</v>
      </c>
      <c r="B1279">
        <v>11.87</v>
      </c>
      <c r="C1279">
        <v>156.1875</v>
      </c>
      <c r="F1279">
        <v>0.11752475247524752</v>
      </c>
      <c r="G1279">
        <f>22380/(3.14*(7.77^2)/4)</f>
        <v>472.22436126353699</v>
      </c>
      <c r="H1279">
        <v>22380</v>
      </c>
    </row>
    <row r="1280" spans="1:8" x14ac:dyDescent="0.2">
      <c r="A1280">
        <v>22.38</v>
      </c>
      <c r="B1280">
        <v>11.88</v>
      </c>
      <c r="C1280">
        <v>156.296875</v>
      </c>
      <c r="F1280">
        <v>0.11762376237623763</v>
      </c>
      <c r="G1280">
        <f>22380/(3.14*(7.77^2)/4)</f>
        <v>472.22436126353699</v>
      </c>
      <c r="H1280">
        <v>22380</v>
      </c>
    </row>
    <row r="1281" spans="1:8" x14ac:dyDescent="0.2">
      <c r="A1281">
        <v>22.38</v>
      </c>
      <c r="B1281">
        <v>11.89</v>
      </c>
      <c r="C1281">
        <v>156.40625</v>
      </c>
      <c r="F1281">
        <v>0.11772277227722773</v>
      </c>
      <c r="G1281">
        <f>22380/(3.14*(7.77^2)/4)</f>
        <v>472.22436126353699</v>
      </c>
      <c r="H1281">
        <v>22380</v>
      </c>
    </row>
    <row r="1282" spans="1:8" x14ac:dyDescent="0.2">
      <c r="A1282">
        <v>22.42</v>
      </c>
      <c r="B1282">
        <v>11.9</v>
      </c>
      <c r="C1282">
        <v>156.515625</v>
      </c>
      <c r="F1282">
        <v>0.11782178217821783</v>
      </c>
      <c r="G1282">
        <f>22420/(3.14*(7.77^2)/4)</f>
        <v>473.06837263308756</v>
      </c>
      <c r="H1282">
        <v>22420</v>
      </c>
    </row>
    <row r="1283" spans="1:8" x14ac:dyDescent="0.2">
      <c r="A1283">
        <v>22.44</v>
      </c>
      <c r="B1283">
        <v>11.91</v>
      </c>
      <c r="C1283">
        <v>156.734375</v>
      </c>
      <c r="F1283">
        <v>0.11792079207920793</v>
      </c>
      <c r="G1283">
        <f t="shared" ref="G1283:G1289" si="26">22440/(3.14*(7.77^2)/4)</f>
        <v>473.49037831786279</v>
      </c>
      <c r="H1283">
        <v>22440</v>
      </c>
    </row>
    <row r="1284" spans="1:8" x14ac:dyDescent="0.2">
      <c r="A1284">
        <v>22.44</v>
      </c>
      <c r="B1284">
        <v>11.92</v>
      </c>
      <c r="C1284">
        <v>156.84375</v>
      </c>
      <c r="F1284">
        <v>0.11801980198019801</v>
      </c>
      <c r="G1284">
        <f t="shared" si="26"/>
        <v>473.49037831786279</v>
      </c>
      <c r="H1284">
        <v>22440</v>
      </c>
    </row>
    <row r="1285" spans="1:8" x14ac:dyDescent="0.2">
      <c r="A1285">
        <v>22.44</v>
      </c>
      <c r="B1285">
        <v>11.93</v>
      </c>
      <c r="C1285">
        <v>156.953125</v>
      </c>
      <c r="F1285">
        <v>0.11811881188118811</v>
      </c>
      <c r="G1285">
        <f t="shared" si="26"/>
        <v>473.49037831786279</v>
      </c>
      <c r="H1285">
        <v>22440</v>
      </c>
    </row>
    <row r="1286" spans="1:8" x14ac:dyDescent="0.2">
      <c r="A1286">
        <v>22.44</v>
      </c>
      <c r="B1286">
        <v>11.94</v>
      </c>
      <c r="C1286">
        <v>157.0625</v>
      </c>
      <c r="F1286">
        <v>0.11821782178217821</v>
      </c>
      <c r="G1286">
        <f t="shared" si="26"/>
        <v>473.49037831786279</v>
      </c>
      <c r="H1286">
        <v>22440</v>
      </c>
    </row>
    <row r="1287" spans="1:8" x14ac:dyDescent="0.2">
      <c r="A1287">
        <v>22.44</v>
      </c>
      <c r="B1287">
        <v>11.95</v>
      </c>
      <c r="C1287">
        <v>157.171875</v>
      </c>
      <c r="F1287">
        <v>0.11831683168316831</v>
      </c>
      <c r="G1287">
        <f t="shared" si="26"/>
        <v>473.49037831786279</v>
      </c>
      <c r="H1287">
        <v>22440</v>
      </c>
    </row>
    <row r="1288" spans="1:8" x14ac:dyDescent="0.2">
      <c r="A1288">
        <v>22.44</v>
      </c>
      <c r="B1288">
        <v>11.96</v>
      </c>
      <c r="C1288">
        <v>157.390625</v>
      </c>
      <c r="F1288">
        <v>0.11841584158415842</v>
      </c>
      <c r="G1288">
        <f t="shared" si="26"/>
        <v>473.49037831786279</v>
      </c>
      <c r="H1288">
        <v>22440</v>
      </c>
    </row>
    <row r="1289" spans="1:8" x14ac:dyDescent="0.2">
      <c r="A1289">
        <v>22.44</v>
      </c>
      <c r="B1289">
        <v>11.97</v>
      </c>
      <c r="C1289">
        <v>157.5</v>
      </c>
      <c r="F1289">
        <v>0.11851485148514852</v>
      </c>
      <c r="G1289">
        <f t="shared" si="26"/>
        <v>473.49037831786279</v>
      </c>
      <c r="H1289">
        <v>22440</v>
      </c>
    </row>
    <row r="1290" spans="1:8" x14ac:dyDescent="0.2">
      <c r="A1290">
        <v>22.46</v>
      </c>
      <c r="B1290">
        <v>11.98</v>
      </c>
      <c r="C1290">
        <v>157.609375</v>
      </c>
      <c r="F1290">
        <v>0.11861386138613862</v>
      </c>
      <c r="G1290">
        <f>22460/(3.14*(7.77^2)/4)</f>
        <v>473.91238400263808</v>
      </c>
      <c r="H1290">
        <v>22460</v>
      </c>
    </row>
    <row r="1291" spans="1:8" x14ac:dyDescent="0.2">
      <c r="A1291">
        <v>22.46</v>
      </c>
      <c r="B1291">
        <v>11.99</v>
      </c>
      <c r="C1291">
        <v>157.71875</v>
      </c>
      <c r="F1291">
        <v>0.11871287128712872</v>
      </c>
      <c r="G1291">
        <f>22460/(3.14*(7.77^2)/4)</f>
        <v>473.91238400263808</v>
      </c>
      <c r="H1291">
        <v>22460</v>
      </c>
    </row>
    <row r="1292" spans="1:8" x14ac:dyDescent="0.2">
      <c r="A1292">
        <v>22.46</v>
      </c>
      <c r="B1292">
        <v>12</v>
      </c>
      <c r="C1292">
        <v>157.828125</v>
      </c>
      <c r="F1292">
        <v>0.11881188118811881</v>
      </c>
      <c r="G1292">
        <f>22460/(3.14*(7.77^2)/4)</f>
        <v>473.91238400263808</v>
      </c>
      <c r="H1292">
        <v>22460</v>
      </c>
    </row>
    <row r="1293" spans="1:8" x14ac:dyDescent="0.2">
      <c r="A1293">
        <v>22.5</v>
      </c>
      <c r="B1293">
        <v>12</v>
      </c>
      <c r="C1293">
        <v>157.9375</v>
      </c>
      <c r="F1293">
        <v>0.11881188118811881</v>
      </c>
      <c r="G1293">
        <f>22500/(3.14*(7.77^2)/4)</f>
        <v>474.75639537218865</v>
      </c>
      <c r="H1293">
        <v>22500</v>
      </c>
    </row>
    <row r="1294" spans="1:8" x14ac:dyDescent="0.2">
      <c r="A1294">
        <v>22.5</v>
      </c>
      <c r="B1294">
        <v>12.01</v>
      </c>
      <c r="C1294">
        <v>158.046875</v>
      </c>
      <c r="F1294">
        <v>0.11891089108910891</v>
      </c>
      <c r="G1294">
        <f>22500/(3.14*(7.77^2)/4)</f>
        <v>474.75639537218865</v>
      </c>
      <c r="H1294">
        <v>22500</v>
      </c>
    </row>
    <row r="1295" spans="1:8" x14ac:dyDescent="0.2">
      <c r="A1295">
        <v>22.52</v>
      </c>
      <c r="B1295">
        <v>12.02</v>
      </c>
      <c r="C1295">
        <v>158.15625</v>
      </c>
      <c r="F1295">
        <v>0.119009900990099</v>
      </c>
      <c r="G1295">
        <f>22520/(3.14*(7.77^2)/4)</f>
        <v>475.17840105696393</v>
      </c>
      <c r="H1295">
        <v>22520</v>
      </c>
    </row>
    <row r="1296" spans="1:8" x14ac:dyDescent="0.2">
      <c r="A1296">
        <v>22.52</v>
      </c>
      <c r="B1296">
        <v>12.03</v>
      </c>
      <c r="C1296">
        <v>158.265625</v>
      </c>
      <c r="F1296">
        <v>0.1191089108910891</v>
      </c>
      <c r="G1296">
        <f>22520/(3.14*(7.77^2)/4)</f>
        <v>475.17840105696393</v>
      </c>
      <c r="H1296">
        <v>22520</v>
      </c>
    </row>
    <row r="1297" spans="1:8" x14ac:dyDescent="0.2">
      <c r="A1297">
        <v>22.52</v>
      </c>
      <c r="B1297">
        <v>12.04</v>
      </c>
      <c r="C1297">
        <v>158.375</v>
      </c>
      <c r="F1297">
        <v>0.1192079207920792</v>
      </c>
      <c r="G1297">
        <f>22520/(3.14*(7.77^2)/4)</f>
        <v>475.17840105696393</v>
      </c>
      <c r="H1297">
        <v>22520</v>
      </c>
    </row>
    <row r="1298" spans="1:8" x14ac:dyDescent="0.2">
      <c r="A1298">
        <v>22.5</v>
      </c>
      <c r="B1298">
        <v>12.05</v>
      </c>
      <c r="C1298">
        <v>158.484375</v>
      </c>
      <c r="F1298">
        <v>0.11930693069306932</v>
      </c>
      <c r="G1298">
        <f>22500/(3.14*(7.77^2)/4)</f>
        <v>474.75639537218865</v>
      </c>
      <c r="H1298">
        <v>22500</v>
      </c>
    </row>
    <row r="1299" spans="1:8" x14ac:dyDescent="0.2">
      <c r="A1299">
        <v>22.5</v>
      </c>
      <c r="B1299">
        <v>12.06</v>
      </c>
      <c r="C1299">
        <v>158.703125</v>
      </c>
      <c r="F1299">
        <v>0.11940594059405941</v>
      </c>
      <c r="G1299">
        <f>22500/(3.14*(7.77^2)/4)</f>
        <v>474.75639537218865</v>
      </c>
      <c r="H1299">
        <v>22500</v>
      </c>
    </row>
    <row r="1300" spans="1:8" x14ac:dyDescent="0.2">
      <c r="A1300">
        <v>22.5</v>
      </c>
      <c r="B1300">
        <v>12.07</v>
      </c>
      <c r="C1300">
        <v>158.8125</v>
      </c>
      <c r="F1300">
        <v>0.11950495049504951</v>
      </c>
      <c r="G1300">
        <f>22500/(3.14*(7.77^2)/4)</f>
        <v>474.75639537218865</v>
      </c>
      <c r="H1300">
        <v>22500</v>
      </c>
    </row>
    <row r="1301" spans="1:8" x14ac:dyDescent="0.2">
      <c r="A1301">
        <v>22.5</v>
      </c>
      <c r="B1301">
        <v>12.08</v>
      </c>
      <c r="C1301">
        <v>158.921875</v>
      </c>
      <c r="F1301">
        <v>0.1196039603960396</v>
      </c>
      <c r="G1301">
        <f>22500/(3.14*(7.77^2)/4)</f>
        <v>474.75639537218865</v>
      </c>
      <c r="H1301">
        <v>22500</v>
      </c>
    </row>
    <row r="1302" spans="1:8" x14ac:dyDescent="0.2">
      <c r="A1302">
        <v>22.52</v>
      </c>
      <c r="B1302">
        <v>12.09</v>
      </c>
      <c r="C1302">
        <v>159.03125</v>
      </c>
      <c r="F1302">
        <v>0.1197029702970297</v>
      </c>
      <c r="G1302">
        <f>22520/(3.14*(7.77^2)/4)</f>
        <v>475.17840105696393</v>
      </c>
      <c r="H1302">
        <v>22520</v>
      </c>
    </row>
    <row r="1303" spans="1:8" x14ac:dyDescent="0.2">
      <c r="A1303">
        <v>22.52</v>
      </c>
      <c r="B1303">
        <v>12.1</v>
      </c>
      <c r="C1303">
        <v>159.140625</v>
      </c>
      <c r="F1303">
        <v>0.1198019801980198</v>
      </c>
      <c r="G1303">
        <f>22520/(3.14*(7.77^2)/4)</f>
        <v>475.17840105696393</v>
      </c>
      <c r="H1303">
        <v>22520</v>
      </c>
    </row>
    <row r="1304" spans="1:8" x14ac:dyDescent="0.2">
      <c r="A1304">
        <v>22.54</v>
      </c>
      <c r="B1304">
        <v>12.11</v>
      </c>
      <c r="C1304">
        <v>159.359375</v>
      </c>
      <c r="F1304">
        <v>0.1199009900990099</v>
      </c>
      <c r="G1304">
        <f>22540/(3.14*(7.77^2)/4)</f>
        <v>475.60040674173922</v>
      </c>
      <c r="H1304">
        <v>22540</v>
      </c>
    </row>
    <row r="1305" spans="1:8" x14ac:dyDescent="0.2">
      <c r="A1305">
        <v>22.54</v>
      </c>
      <c r="B1305">
        <v>12.12</v>
      </c>
      <c r="C1305">
        <v>159.46875</v>
      </c>
      <c r="F1305">
        <v>0.12</v>
      </c>
      <c r="G1305">
        <f>22540/(3.14*(7.77^2)/4)</f>
        <v>475.60040674173922</v>
      </c>
      <c r="H1305">
        <v>22540</v>
      </c>
    </row>
    <row r="1306" spans="1:8" x14ac:dyDescent="0.2">
      <c r="A1306">
        <v>22.56</v>
      </c>
      <c r="B1306">
        <v>12.13</v>
      </c>
      <c r="C1306">
        <v>159.578125</v>
      </c>
      <c r="F1306">
        <v>0.12009900990099011</v>
      </c>
      <c r="G1306">
        <f>22560/(3.14*(7.77^2)/4)</f>
        <v>476.02241242651451</v>
      </c>
      <c r="H1306">
        <v>22560</v>
      </c>
    </row>
    <row r="1307" spans="1:8" x14ac:dyDescent="0.2">
      <c r="A1307">
        <v>22.56</v>
      </c>
      <c r="B1307">
        <v>12.14</v>
      </c>
      <c r="C1307">
        <v>159.6875</v>
      </c>
      <c r="F1307">
        <v>0.12019801980198021</v>
      </c>
      <c r="G1307">
        <f>22560/(3.14*(7.77^2)/4)</f>
        <v>476.02241242651451</v>
      </c>
      <c r="H1307">
        <v>22560</v>
      </c>
    </row>
    <row r="1308" spans="1:8" x14ac:dyDescent="0.2">
      <c r="A1308">
        <v>22.56</v>
      </c>
      <c r="B1308">
        <v>12.15</v>
      </c>
      <c r="C1308">
        <v>159.796875</v>
      </c>
      <c r="F1308">
        <v>0.12029702970297031</v>
      </c>
      <c r="G1308">
        <f>22560/(3.14*(7.77^2)/4)</f>
        <v>476.02241242651451</v>
      </c>
      <c r="H1308">
        <v>22560</v>
      </c>
    </row>
    <row r="1309" spans="1:8" x14ac:dyDescent="0.2">
      <c r="A1309">
        <v>22.54</v>
      </c>
      <c r="B1309">
        <v>12.15</v>
      </c>
      <c r="C1309">
        <v>159.90625</v>
      </c>
      <c r="F1309">
        <v>0.12029702970297031</v>
      </c>
      <c r="G1309">
        <f>22540/(3.14*(7.77^2)/4)</f>
        <v>475.60040674173922</v>
      </c>
      <c r="H1309">
        <v>22540</v>
      </c>
    </row>
    <row r="1310" spans="1:8" x14ac:dyDescent="0.2">
      <c r="A1310">
        <v>22.54</v>
      </c>
      <c r="B1310">
        <v>12.16</v>
      </c>
      <c r="C1310">
        <v>160.015625</v>
      </c>
      <c r="F1310">
        <v>0.12039603960396039</v>
      </c>
      <c r="G1310">
        <f>22540/(3.14*(7.77^2)/4)</f>
        <v>475.60040674173922</v>
      </c>
      <c r="H1310">
        <v>22540</v>
      </c>
    </row>
    <row r="1311" spans="1:8" x14ac:dyDescent="0.2">
      <c r="A1311">
        <v>22.56</v>
      </c>
      <c r="B1311">
        <v>12.17</v>
      </c>
      <c r="C1311">
        <v>160.125</v>
      </c>
      <c r="F1311">
        <v>0.12049504950495049</v>
      </c>
      <c r="G1311">
        <f>22560/(3.14*(7.77^2)/4)</f>
        <v>476.02241242651451</v>
      </c>
      <c r="H1311">
        <v>22560</v>
      </c>
    </row>
    <row r="1312" spans="1:8" x14ac:dyDescent="0.2">
      <c r="A1312">
        <v>22.56</v>
      </c>
      <c r="B1312">
        <v>12.18</v>
      </c>
      <c r="C1312">
        <v>160.234375</v>
      </c>
      <c r="F1312">
        <v>0.12059405940594059</v>
      </c>
      <c r="G1312">
        <f>22560/(3.14*(7.77^2)/4)</f>
        <v>476.02241242651451</v>
      </c>
      <c r="H1312">
        <v>22560</v>
      </c>
    </row>
    <row r="1313" spans="1:8" x14ac:dyDescent="0.2">
      <c r="A1313">
        <v>22.56</v>
      </c>
      <c r="B1313">
        <v>12.19</v>
      </c>
      <c r="C1313">
        <v>160.34375</v>
      </c>
      <c r="F1313">
        <v>0.12069306930693069</v>
      </c>
      <c r="G1313">
        <f>22560/(3.14*(7.77^2)/4)</f>
        <v>476.02241242651451</v>
      </c>
      <c r="H1313">
        <v>22560</v>
      </c>
    </row>
    <row r="1314" spans="1:8" x14ac:dyDescent="0.2">
      <c r="A1314">
        <v>22.58</v>
      </c>
      <c r="B1314">
        <v>12.2</v>
      </c>
      <c r="C1314">
        <v>160.453125</v>
      </c>
      <c r="F1314">
        <v>0.12079207920792079</v>
      </c>
      <c r="G1314">
        <f t="shared" ref="G1314:G1319" si="27">22580/(3.14*(7.77^2)/4)</f>
        <v>476.44441811128979</v>
      </c>
      <c r="H1314">
        <v>22580</v>
      </c>
    </row>
    <row r="1315" spans="1:8" x14ac:dyDescent="0.2">
      <c r="A1315">
        <v>22.58</v>
      </c>
      <c r="B1315">
        <v>12.21</v>
      </c>
      <c r="C1315">
        <v>160.671875</v>
      </c>
      <c r="F1315">
        <v>0.1208910891089109</v>
      </c>
      <c r="G1315">
        <f t="shared" si="27"/>
        <v>476.44441811128979</v>
      </c>
      <c r="H1315">
        <v>22580</v>
      </c>
    </row>
    <row r="1316" spans="1:8" x14ac:dyDescent="0.2">
      <c r="A1316">
        <v>22.58</v>
      </c>
      <c r="B1316">
        <v>12.22</v>
      </c>
      <c r="C1316">
        <v>160.78125</v>
      </c>
      <c r="F1316">
        <v>0.120990099009901</v>
      </c>
      <c r="G1316">
        <f t="shared" si="27"/>
        <v>476.44441811128979</v>
      </c>
      <c r="H1316">
        <v>22580</v>
      </c>
    </row>
    <row r="1317" spans="1:8" x14ac:dyDescent="0.2">
      <c r="A1317">
        <v>22.58</v>
      </c>
      <c r="B1317">
        <v>12.23</v>
      </c>
      <c r="C1317">
        <v>160.890625</v>
      </c>
      <c r="F1317">
        <v>0.1210891089108911</v>
      </c>
      <c r="G1317">
        <f t="shared" si="27"/>
        <v>476.44441811128979</v>
      </c>
      <c r="H1317">
        <v>22580</v>
      </c>
    </row>
    <row r="1318" spans="1:8" x14ac:dyDescent="0.2">
      <c r="A1318">
        <v>22.58</v>
      </c>
      <c r="B1318">
        <v>12.24</v>
      </c>
      <c r="C1318">
        <v>161</v>
      </c>
      <c r="F1318">
        <v>0.12118811881188118</v>
      </c>
      <c r="G1318">
        <f t="shared" si="27"/>
        <v>476.44441811128979</v>
      </c>
      <c r="H1318">
        <v>22580</v>
      </c>
    </row>
    <row r="1319" spans="1:8" x14ac:dyDescent="0.2">
      <c r="A1319">
        <v>22.58</v>
      </c>
      <c r="B1319">
        <v>12.25</v>
      </c>
      <c r="C1319">
        <v>161.109375</v>
      </c>
      <c r="F1319">
        <v>0.12128712871287128</v>
      </c>
      <c r="G1319">
        <f t="shared" si="27"/>
        <v>476.44441811128979</v>
      </c>
      <c r="H1319">
        <v>22580</v>
      </c>
    </row>
    <row r="1320" spans="1:8" x14ac:dyDescent="0.2">
      <c r="A1320">
        <v>22.6</v>
      </c>
      <c r="B1320">
        <v>12.26</v>
      </c>
      <c r="C1320">
        <v>161.328125</v>
      </c>
      <c r="F1320">
        <v>0.12138613861386138</v>
      </c>
      <c r="G1320">
        <f>22600/(3.14*(7.77^2)/4)</f>
        <v>476.86642379606502</v>
      </c>
      <c r="H1320">
        <v>22600</v>
      </c>
    </row>
    <row r="1321" spans="1:8" x14ac:dyDescent="0.2">
      <c r="A1321">
        <v>22.6</v>
      </c>
      <c r="B1321">
        <v>12.27</v>
      </c>
      <c r="C1321">
        <v>161.4375</v>
      </c>
      <c r="F1321">
        <v>0.12148514851485148</v>
      </c>
      <c r="G1321">
        <f>22600/(3.14*(7.77^2)/4)</f>
        <v>476.86642379606502</v>
      </c>
      <c r="H1321">
        <v>22600</v>
      </c>
    </row>
    <row r="1322" spans="1:8" x14ac:dyDescent="0.2">
      <c r="A1322">
        <v>22.6</v>
      </c>
      <c r="B1322">
        <v>12.28</v>
      </c>
      <c r="C1322">
        <v>161.546875</v>
      </c>
      <c r="F1322">
        <v>0.12158415841584158</v>
      </c>
      <c r="G1322">
        <f>22600/(3.14*(7.77^2)/4)</f>
        <v>476.86642379606502</v>
      </c>
      <c r="H1322">
        <v>22600</v>
      </c>
    </row>
    <row r="1323" spans="1:8" x14ac:dyDescent="0.2">
      <c r="A1323">
        <v>22.6</v>
      </c>
      <c r="B1323">
        <v>12.29</v>
      </c>
      <c r="C1323">
        <v>161.65625</v>
      </c>
      <c r="F1323">
        <v>0.12168316831683168</v>
      </c>
      <c r="G1323">
        <f>22600/(3.14*(7.77^2)/4)</f>
        <v>476.86642379606502</v>
      </c>
      <c r="H1323">
        <v>22600</v>
      </c>
    </row>
    <row r="1324" spans="1:8" x14ac:dyDescent="0.2">
      <c r="A1324">
        <v>22.6</v>
      </c>
      <c r="B1324">
        <v>12.3</v>
      </c>
      <c r="C1324">
        <v>161.765625</v>
      </c>
      <c r="F1324">
        <v>0.12178217821782179</v>
      </c>
      <c r="G1324">
        <f>22600/(3.14*(7.77^2)/4)</f>
        <v>476.86642379606502</v>
      </c>
      <c r="H1324">
        <v>22600</v>
      </c>
    </row>
    <row r="1325" spans="1:8" x14ac:dyDescent="0.2">
      <c r="A1325">
        <v>22.62</v>
      </c>
      <c r="B1325">
        <v>12.31</v>
      </c>
      <c r="C1325">
        <v>161.875</v>
      </c>
      <c r="F1325">
        <v>0.12188118811881189</v>
      </c>
      <c r="G1325">
        <f>22620/(3.14*(7.77^2)/4)</f>
        <v>477.28842948084031</v>
      </c>
      <c r="H1325">
        <v>22620</v>
      </c>
    </row>
    <row r="1326" spans="1:8" x14ac:dyDescent="0.2">
      <c r="A1326">
        <v>22.64</v>
      </c>
      <c r="B1326">
        <v>12.32</v>
      </c>
      <c r="C1326">
        <v>162.09375</v>
      </c>
      <c r="F1326">
        <v>0.12198019801980198</v>
      </c>
      <c r="G1326">
        <f>22640/(3.14*(7.77^2)/4)</f>
        <v>477.71043516561559</v>
      </c>
      <c r="H1326">
        <v>22640</v>
      </c>
    </row>
    <row r="1327" spans="1:8" x14ac:dyDescent="0.2">
      <c r="A1327">
        <v>22.64</v>
      </c>
      <c r="B1327">
        <v>12.33</v>
      </c>
      <c r="C1327">
        <v>162.203125</v>
      </c>
      <c r="F1327">
        <v>0.12207920792079208</v>
      </c>
      <c r="G1327">
        <f>22640/(3.14*(7.77^2)/4)</f>
        <v>477.71043516561559</v>
      </c>
      <c r="H1327">
        <v>22640</v>
      </c>
    </row>
    <row r="1328" spans="1:8" x14ac:dyDescent="0.2">
      <c r="A1328">
        <v>22.64</v>
      </c>
      <c r="B1328">
        <v>12.34</v>
      </c>
      <c r="C1328">
        <v>162.3125</v>
      </c>
      <c r="F1328">
        <v>0.12217821782178218</v>
      </c>
      <c r="G1328">
        <f>22640/(3.14*(7.77^2)/4)</f>
        <v>477.71043516561559</v>
      </c>
      <c r="H1328">
        <v>22640</v>
      </c>
    </row>
    <row r="1329" spans="1:8" x14ac:dyDescent="0.2">
      <c r="A1329">
        <v>22.64</v>
      </c>
      <c r="B1329">
        <v>12.35</v>
      </c>
      <c r="C1329">
        <v>162.421875</v>
      </c>
      <c r="F1329">
        <v>0.12227722772277227</v>
      </c>
      <c r="G1329">
        <f>22640/(3.14*(7.77^2)/4)</f>
        <v>477.71043516561559</v>
      </c>
      <c r="H1329">
        <v>22640</v>
      </c>
    </row>
    <row r="1330" spans="1:8" x14ac:dyDescent="0.2">
      <c r="A1330">
        <v>22.64</v>
      </c>
      <c r="B1330">
        <v>12.36</v>
      </c>
      <c r="C1330">
        <v>162.640625</v>
      </c>
      <c r="F1330">
        <v>0.12237623762376237</v>
      </c>
      <c r="G1330">
        <f>22640/(3.14*(7.77^2)/4)</f>
        <v>477.71043516561559</v>
      </c>
      <c r="H1330">
        <v>22640</v>
      </c>
    </row>
    <row r="1331" spans="1:8" x14ac:dyDescent="0.2">
      <c r="A1331">
        <v>22.66</v>
      </c>
      <c r="B1331">
        <v>12.37</v>
      </c>
      <c r="C1331">
        <v>162.75</v>
      </c>
      <c r="F1331">
        <v>0.12247524752475247</v>
      </c>
      <c r="G1331">
        <f>22660/(3.14*(7.77^2)/4)</f>
        <v>478.13244085039088</v>
      </c>
      <c r="H1331">
        <v>22660</v>
      </c>
    </row>
    <row r="1332" spans="1:8" x14ac:dyDescent="0.2">
      <c r="A1332">
        <v>22.66</v>
      </c>
      <c r="B1332">
        <v>12.38</v>
      </c>
      <c r="C1332">
        <v>162.859375</v>
      </c>
      <c r="F1332">
        <v>0.12257425742574259</v>
      </c>
      <c r="G1332">
        <f>22660/(3.14*(7.77^2)/4)</f>
        <v>478.13244085039088</v>
      </c>
      <c r="H1332">
        <v>22660</v>
      </c>
    </row>
    <row r="1333" spans="1:8" x14ac:dyDescent="0.2">
      <c r="A1333">
        <v>22.66</v>
      </c>
      <c r="B1333">
        <v>12.39</v>
      </c>
      <c r="C1333">
        <v>162.96875</v>
      </c>
      <c r="F1333">
        <v>0.12267326732673269</v>
      </c>
      <c r="G1333">
        <f>22660/(3.14*(7.77^2)/4)</f>
        <v>478.13244085039088</v>
      </c>
      <c r="H1333">
        <v>22660</v>
      </c>
    </row>
    <row r="1334" spans="1:8" x14ac:dyDescent="0.2">
      <c r="A1334">
        <v>22.66</v>
      </c>
      <c r="B1334">
        <v>12.4</v>
      </c>
      <c r="C1334">
        <v>163.078125</v>
      </c>
      <c r="F1334">
        <v>0.12277227722772277</v>
      </c>
      <c r="G1334">
        <f>22660/(3.14*(7.77^2)/4)</f>
        <v>478.13244085039088</v>
      </c>
      <c r="H1334">
        <v>22660</v>
      </c>
    </row>
    <row r="1335" spans="1:8" x14ac:dyDescent="0.2">
      <c r="A1335">
        <v>22.66</v>
      </c>
      <c r="B1335">
        <v>12.41</v>
      </c>
      <c r="C1335">
        <v>163.1875</v>
      </c>
      <c r="F1335">
        <v>0.12287128712871287</v>
      </c>
      <c r="G1335">
        <f>22660/(3.14*(7.77^2)/4)</f>
        <v>478.13244085039088</v>
      </c>
      <c r="H1335">
        <v>22660</v>
      </c>
    </row>
    <row r="1336" spans="1:8" x14ac:dyDescent="0.2">
      <c r="A1336">
        <v>22.7</v>
      </c>
      <c r="B1336">
        <v>12.41</v>
      </c>
      <c r="C1336">
        <v>163.296875</v>
      </c>
      <c r="F1336">
        <v>0.12287128712871287</v>
      </c>
      <c r="G1336">
        <f>22700/(3.14*(7.77^2)/4)</f>
        <v>478.97645221994145</v>
      </c>
      <c r="H1336">
        <v>22700</v>
      </c>
    </row>
    <row r="1337" spans="1:8" x14ac:dyDescent="0.2">
      <c r="A1337">
        <v>22.7</v>
      </c>
      <c r="B1337">
        <v>12.42</v>
      </c>
      <c r="C1337">
        <v>163.40625</v>
      </c>
      <c r="F1337">
        <v>0.12297029702970297</v>
      </c>
      <c r="G1337">
        <f>22700/(3.14*(7.77^2)/4)</f>
        <v>478.97645221994145</v>
      </c>
      <c r="H1337">
        <v>22700</v>
      </c>
    </row>
    <row r="1338" spans="1:8" x14ac:dyDescent="0.2">
      <c r="A1338">
        <v>22.72</v>
      </c>
      <c r="B1338">
        <v>12.43</v>
      </c>
      <c r="C1338">
        <v>163.515625</v>
      </c>
      <c r="F1338">
        <v>0.12306930693069307</v>
      </c>
      <c r="G1338">
        <f>22720/(3.14*(7.77^2)/4)</f>
        <v>479.39845790471674</v>
      </c>
      <c r="H1338">
        <v>22720</v>
      </c>
    </row>
    <row r="1339" spans="1:8" x14ac:dyDescent="0.2">
      <c r="A1339">
        <v>22.72</v>
      </c>
      <c r="B1339">
        <v>12.44</v>
      </c>
      <c r="C1339">
        <v>163.625</v>
      </c>
      <c r="F1339">
        <v>0.12316831683168317</v>
      </c>
      <c r="G1339">
        <f>22720/(3.14*(7.77^2)/4)</f>
        <v>479.39845790471674</v>
      </c>
      <c r="H1339">
        <v>22720</v>
      </c>
    </row>
    <row r="1340" spans="1:8" x14ac:dyDescent="0.2">
      <c r="A1340">
        <v>22.72</v>
      </c>
      <c r="B1340">
        <v>12.45</v>
      </c>
      <c r="C1340">
        <v>163.734375</v>
      </c>
      <c r="F1340">
        <v>0.12326732673267327</v>
      </c>
      <c r="G1340">
        <f>22720/(3.14*(7.77^2)/4)</f>
        <v>479.39845790471674</v>
      </c>
      <c r="H1340">
        <v>22720</v>
      </c>
    </row>
    <row r="1341" spans="1:8" x14ac:dyDescent="0.2">
      <c r="A1341">
        <v>22.72</v>
      </c>
      <c r="B1341">
        <v>12.46</v>
      </c>
      <c r="C1341">
        <v>163.84375</v>
      </c>
      <c r="F1341">
        <v>0.12336633663366338</v>
      </c>
      <c r="G1341">
        <f>22720/(3.14*(7.77^2)/4)</f>
        <v>479.39845790471674</v>
      </c>
      <c r="H1341">
        <v>22720</v>
      </c>
    </row>
    <row r="1342" spans="1:8" x14ac:dyDescent="0.2">
      <c r="A1342">
        <v>22.74</v>
      </c>
      <c r="B1342">
        <v>12.47</v>
      </c>
      <c r="C1342">
        <v>164.0625</v>
      </c>
      <c r="F1342">
        <v>0.12346534653465348</v>
      </c>
      <c r="G1342">
        <f>22740/(3.14*(7.77^2)/4)</f>
        <v>479.82046358949202</v>
      </c>
      <c r="H1342">
        <v>22740</v>
      </c>
    </row>
    <row r="1343" spans="1:8" x14ac:dyDescent="0.2">
      <c r="A1343">
        <v>22.74</v>
      </c>
      <c r="B1343">
        <v>12.48</v>
      </c>
      <c r="C1343">
        <v>164.171875</v>
      </c>
      <c r="F1343">
        <v>0.12356435643564356</v>
      </c>
      <c r="G1343">
        <f>22740/(3.14*(7.77^2)/4)</f>
        <v>479.82046358949202</v>
      </c>
      <c r="H1343">
        <v>22740</v>
      </c>
    </row>
    <row r="1344" spans="1:8" x14ac:dyDescent="0.2">
      <c r="A1344">
        <v>22.74</v>
      </c>
      <c r="B1344">
        <v>12.49</v>
      </c>
      <c r="C1344">
        <v>164.28125</v>
      </c>
      <c r="F1344">
        <v>0.12366336633663366</v>
      </c>
      <c r="G1344">
        <f>22740/(3.14*(7.77^2)/4)</f>
        <v>479.82046358949202</v>
      </c>
      <c r="H1344">
        <v>22740</v>
      </c>
    </row>
    <row r="1345" spans="1:8" x14ac:dyDescent="0.2">
      <c r="A1345">
        <v>22.74</v>
      </c>
      <c r="B1345">
        <v>12.5</v>
      </c>
      <c r="C1345">
        <v>164.390625</v>
      </c>
      <c r="F1345">
        <v>0.12376237623762376</v>
      </c>
      <c r="G1345">
        <f>22740/(3.14*(7.77^2)/4)</f>
        <v>479.82046358949202</v>
      </c>
      <c r="H1345">
        <v>22740</v>
      </c>
    </row>
    <row r="1346" spans="1:8" x14ac:dyDescent="0.2">
      <c r="A1346">
        <v>22.74</v>
      </c>
      <c r="B1346">
        <v>12.51</v>
      </c>
      <c r="C1346">
        <v>164.5</v>
      </c>
      <c r="F1346">
        <v>0.12386138613861386</v>
      </c>
      <c r="G1346">
        <f>22740/(3.14*(7.77^2)/4)</f>
        <v>479.82046358949202</v>
      </c>
      <c r="H1346">
        <v>22740</v>
      </c>
    </row>
    <row r="1347" spans="1:8" x14ac:dyDescent="0.2">
      <c r="A1347">
        <v>22.76</v>
      </c>
      <c r="B1347">
        <v>12.52</v>
      </c>
      <c r="C1347">
        <v>164.71875</v>
      </c>
      <c r="F1347">
        <v>0.12396039603960396</v>
      </c>
      <c r="G1347">
        <f t="shared" ref="G1347:G1353" si="28">22760/(3.14*(7.77^2)/4)</f>
        <v>480.24246927426725</v>
      </c>
      <c r="H1347">
        <v>22760</v>
      </c>
    </row>
    <row r="1348" spans="1:8" x14ac:dyDescent="0.2">
      <c r="A1348">
        <v>22.76</v>
      </c>
      <c r="B1348">
        <v>12.53</v>
      </c>
      <c r="C1348">
        <v>164.828125</v>
      </c>
      <c r="F1348">
        <v>0.12405940594059406</v>
      </c>
      <c r="G1348">
        <f t="shared" si="28"/>
        <v>480.24246927426725</v>
      </c>
      <c r="H1348">
        <v>22760</v>
      </c>
    </row>
    <row r="1349" spans="1:8" x14ac:dyDescent="0.2">
      <c r="A1349">
        <v>22.76</v>
      </c>
      <c r="B1349">
        <v>12.54</v>
      </c>
      <c r="C1349">
        <v>164.9375</v>
      </c>
      <c r="F1349">
        <v>0.12415841584158414</v>
      </c>
      <c r="G1349">
        <f t="shared" si="28"/>
        <v>480.24246927426725</v>
      </c>
      <c r="H1349">
        <v>22760</v>
      </c>
    </row>
    <row r="1350" spans="1:8" x14ac:dyDescent="0.2">
      <c r="A1350">
        <v>22.76</v>
      </c>
      <c r="B1350">
        <v>12.55</v>
      </c>
      <c r="C1350">
        <v>165.046875</v>
      </c>
      <c r="F1350">
        <v>0.12425742574257427</v>
      </c>
      <c r="G1350">
        <f t="shared" si="28"/>
        <v>480.24246927426725</v>
      </c>
      <c r="H1350">
        <v>22760</v>
      </c>
    </row>
    <row r="1351" spans="1:8" x14ac:dyDescent="0.2">
      <c r="A1351">
        <v>22.76</v>
      </c>
      <c r="B1351">
        <v>12.56</v>
      </c>
      <c r="C1351">
        <v>165.15625</v>
      </c>
      <c r="F1351">
        <v>0.12435643564356436</v>
      </c>
      <c r="G1351">
        <f t="shared" si="28"/>
        <v>480.24246927426725</v>
      </c>
      <c r="H1351">
        <v>22760</v>
      </c>
    </row>
    <row r="1352" spans="1:8" x14ac:dyDescent="0.2">
      <c r="A1352">
        <v>22.76</v>
      </c>
      <c r="B1352">
        <v>12.57</v>
      </c>
      <c r="C1352">
        <v>165.265625</v>
      </c>
      <c r="F1352">
        <v>0.12445544554455445</v>
      </c>
      <c r="G1352">
        <f t="shared" si="28"/>
        <v>480.24246927426725</v>
      </c>
      <c r="H1352">
        <v>22760</v>
      </c>
    </row>
    <row r="1353" spans="1:8" x14ac:dyDescent="0.2">
      <c r="A1353">
        <v>22.76</v>
      </c>
      <c r="B1353">
        <v>12.58</v>
      </c>
      <c r="C1353">
        <v>165.375</v>
      </c>
      <c r="F1353">
        <v>0.12455445544554455</v>
      </c>
      <c r="G1353">
        <f t="shared" si="28"/>
        <v>480.24246927426725</v>
      </c>
      <c r="H1353">
        <v>22760</v>
      </c>
    </row>
    <row r="1354" spans="1:8" x14ac:dyDescent="0.2">
      <c r="A1354">
        <v>22.78</v>
      </c>
      <c r="B1354">
        <v>12.58</v>
      </c>
      <c r="C1354">
        <v>165.484375</v>
      </c>
      <c r="F1354">
        <v>0.12455445544554455</v>
      </c>
      <c r="G1354">
        <f>22780/(3.14*(7.77^2)/4)</f>
        <v>480.66447495904254</v>
      </c>
      <c r="H1354">
        <v>22780</v>
      </c>
    </row>
    <row r="1355" spans="1:8" x14ac:dyDescent="0.2">
      <c r="A1355">
        <v>22.78</v>
      </c>
      <c r="B1355">
        <v>12.59</v>
      </c>
      <c r="C1355">
        <v>165.59375</v>
      </c>
      <c r="F1355">
        <v>0.12465346534653465</v>
      </c>
      <c r="G1355">
        <f>22780/(3.14*(7.77^2)/4)</f>
        <v>480.66447495904254</v>
      </c>
      <c r="H1355">
        <v>22780</v>
      </c>
    </row>
    <row r="1356" spans="1:8" x14ac:dyDescent="0.2">
      <c r="A1356">
        <v>22.78</v>
      </c>
      <c r="B1356">
        <v>12.6</v>
      </c>
      <c r="C1356">
        <v>165.703125</v>
      </c>
      <c r="F1356">
        <v>0.12475247524752475</v>
      </c>
      <c r="G1356">
        <f>22780/(3.14*(7.77^2)/4)</f>
        <v>480.66447495904254</v>
      </c>
      <c r="H1356">
        <v>22780</v>
      </c>
    </row>
    <row r="1357" spans="1:8" x14ac:dyDescent="0.2">
      <c r="A1357">
        <v>22.8</v>
      </c>
      <c r="B1357">
        <v>12.61</v>
      </c>
      <c r="C1357">
        <v>165.8125</v>
      </c>
      <c r="F1357">
        <v>0.12485148514851485</v>
      </c>
      <c r="G1357">
        <f>22800/(3.14*(7.77^2)/4)</f>
        <v>481.08648064381782</v>
      </c>
      <c r="H1357">
        <v>22800</v>
      </c>
    </row>
    <row r="1358" spans="1:8" x14ac:dyDescent="0.2">
      <c r="A1358">
        <v>22.8</v>
      </c>
      <c r="B1358">
        <v>12.62</v>
      </c>
      <c r="C1358">
        <v>165.921875</v>
      </c>
      <c r="F1358">
        <v>0.12495049504950494</v>
      </c>
      <c r="G1358">
        <f>22800/(3.14*(7.77^2)/4)</f>
        <v>481.08648064381782</v>
      </c>
      <c r="H1358">
        <v>22800</v>
      </c>
    </row>
    <row r="1359" spans="1:8" x14ac:dyDescent="0.2">
      <c r="A1359">
        <v>22.8</v>
      </c>
      <c r="B1359">
        <v>12.63</v>
      </c>
      <c r="C1359">
        <v>166.03125</v>
      </c>
      <c r="F1359">
        <v>0.12504950495049505</v>
      </c>
      <c r="G1359">
        <f>22800/(3.14*(7.77^2)/4)</f>
        <v>481.08648064381782</v>
      </c>
      <c r="H1359">
        <v>22800</v>
      </c>
    </row>
    <row r="1360" spans="1:8" x14ac:dyDescent="0.2">
      <c r="A1360">
        <v>22.82</v>
      </c>
      <c r="B1360">
        <v>12.64</v>
      </c>
      <c r="C1360">
        <v>166.140625</v>
      </c>
      <c r="F1360">
        <v>0.12514851485148515</v>
      </c>
      <c r="G1360">
        <f>22820/(3.14*(7.77^2)/4)</f>
        <v>481.50848632859311</v>
      </c>
      <c r="H1360">
        <v>22820</v>
      </c>
    </row>
    <row r="1361" spans="1:8" x14ac:dyDescent="0.2">
      <c r="A1361">
        <v>22.82</v>
      </c>
      <c r="B1361">
        <v>12.65</v>
      </c>
      <c r="C1361">
        <v>166.25</v>
      </c>
      <c r="F1361">
        <v>0.12524752475247525</v>
      </c>
      <c r="G1361">
        <f>22820/(3.14*(7.77^2)/4)</f>
        <v>481.50848632859311</v>
      </c>
      <c r="H1361">
        <v>22820</v>
      </c>
    </row>
    <row r="1362" spans="1:8" x14ac:dyDescent="0.2">
      <c r="A1362">
        <v>22.82</v>
      </c>
      <c r="B1362">
        <v>12.65</v>
      </c>
      <c r="C1362">
        <v>166.359375</v>
      </c>
      <c r="F1362">
        <v>0.12524752475247525</v>
      </c>
      <c r="G1362">
        <f>22820/(3.14*(7.77^2)/4)</f>
        <v>481.50848632859311</v>
      </c>
      <c r="H1362">
        <v>22820</v>
      </c>
    </row>
    <row r="1363" spans="1:8" x14ac:dyDescent="0.2">
      <c r="A1363">
        <v>22.82</v>
      </c>
      <c r="B1363">
        <v>12.66</v>
      </c>
      <c r="C1363">
        <v>166.46875</v>
      </c>
      <c r="F1363">
        <v>0.12534653465346535</v>
      </c>
      <c r="G1363">
        <f>22820/(3.14*(7.77^2)/4)</f>
        <v>481.50848632859311</v>
      </c>
      <c r="H1363">
        <v>22820</v>
      </c>
    </row>
    <row r="1364" spans="1:8" x14ac:dyDescent="0.2">
      <c r="A1364">
        <v>22.82</v>
      </c>
      <c r="B1364">
        <v>12.67</v>
      </c>
      <c r="C1364">
        <v>166.578125</v>
      </c>
      <c r="F1364">
        <v>0.12544554455445545</v>
      </c>
      <c r="G1364">
        <f>22820/(3.14*(7.77^2)/4)</f>
        <v>481.50848632859311</v>
      </c>
      <c r="H1364">
        <v>22820</v>
      </c>
    </row>
    <row r="1365" spans="1:8" x14ac:dyDescent="0.2">
      <c r="A1365">
        <v>22.84</v>
      </c>
      <c r="B1365">
        <v>12.68</v>
      </c>
      <c r="C1365">
        <v>166.6875</v>
      </c>
      <c r="F1365">
        <v>0.12554455445544555</v>
      </c>
      <c r="G1365">
        <f>22840/(3.14*(7.77^2)/4)</f>
        <v>481.93049201336839</v>
      </c>
      <c r="H1365">
        <v>22840</v>
      </c>
    </row>
    <row r="1366" spans="1:8" x14ac:dyDescent="0.2">
      <c r="A1366">
        <v>22.84</v>
      </c>
      <c r="B1366">
        <v>12.69</v>
      </c>
      <c r="C1366">
        <v>166.796875</v>
      </c>
      <c r="F1366">
        <v>0.12564356435643564</v>
      </c>
      <c r="G1366">
        <f>22840/(3.14*(7.77^2)/4)</f>
        <v>481.93049201336839</v>
      </c>
      <c r="H1366">
        <v>22840</v>
      </c>
    </row>
    <row r="1367" spans="1:8" x14ac:dyDescent="0.2">
      <c r="A1367">
        <v>22.84</v>
      </c>
      <c r="B1367">
        <v>12.7</v>
      </c>
      <c r="C1367">
        <v>166.90625</v>
      </c>
      <c r="F1367">
        <v>0.12574257425742574</v>
      </c>
      <c r="G1367">
        <f>22840/(3.14*(7.77^2)/4)</f>
        <v>481.93049201336839</v>
      </c>
      <c r="H1367">
        <v>22840</v>
      </c>
    </row>
    <row r="1368" spans="1:8" x14ac:dyDescent="0.2">
      <c r="A1368">
        <v>22.84</v>
      </c>
      <c r="B1368">
        <v>12.71</v>
      </c>
      <c r="C1368">
        <v>167.015625</v>
      </c>
      <c r="F1368">
        <v>0.12584158415841584</v>
      </c>
      <c r="G1368">
        <f>22840/(3.14*(7.77^2)/4)</f>
        <v>481.93049201336839</v>
      </c>
      <c r="H1368">
        <v>22840</v>
      </c>
    </row>
    <row r="1369" spans="1:8" x14ac:dyDescent="0.2">
      <c r="A1369">
        <v>22.84</v>
      </c>
      <c r="B1369">
        <v>12.72</v>
      </c>
      <c r="C1369">
        <v>167.125</v>
      </c>
      <c r="F1369">
        <v>0.12594059405940594</v>
      </c>
      <c r="G1369">
        <f>22840/(3.14*(7.77^2)/4)</f>
        <v>481.93049201336839</v>
      </c>
      <c r="H1369">
        <v>22840</v>
      </c>
    </row>
    <row r="1370" spans="1:8" x14ac:dyDescent="0.2">
      <c r="A1370">
        <v>22.82</v>
      </c>
      <c r="B1370">
        <v>12.72</v>
      </c>
      <c r="C1370">
        <v>167.234375</v>
      </c>
      <c r="F1370">
        <v>0.12594059405940594</v>
      </c>
      <c r="G1370">
        <f>22820/(3.14*(7.77^2)/4)</f>
        <v>481.50848632859311</v>
      </c>
      <c r="H1370">
        <v>22820</v>
      </c>
    </row>
    <row r="1371" spans="1:8" x14ac:dyDescent="0.2">
      <c r="A1371">
        <v>22.82</v>
      </c>
      <c r="B1371">
        <v>12.73</v>
      </c>
      <c r="C1371">
        <v>167.34375</v>
      </c>
      <c r="F1371">
        <v>0.12603960396039604</v>
      </c>
      <c r="G1371">
        <f>22820/(3.14*(7.77^2)/4)</f>
        <v>481.50848632859311</v>
      </c>
      <c r="H1371">
        <v>22820</v>
      </c>
    </row>
    <row r="1372" spans="1:8" x14ac:dyDescent="0.2">
      <c r="A1372">
        <v>22.88</v>
      </c>
      <c r="B1372">
        <v>12.74</v>
      </c>
      <c r="C1372">
        <v>167.453125</v>
      </c>
      <c r="F1372">
        <v>0.12613861386138614</v>
      </c>
      <c r="G1372">
        <f>22880/(3.14*(7.77^2)/4)</f>
        <v>482.77450338291897</v>
      </c>
      <c r="H1372">
        <v>22880</v>
      </c>
    </row>
    <row r="1373" spans="1:8" x14ac:dyDescent="0.2">
      <c r="A1373">
        <v>22.88</v>
      </c>
      <c r="B1373">
        <v>12.75</v>
      </c>
      <c r="C1373">
        <v>167.5625</v>
      </c>
      <c r="F1373">
        <v>0.12623762376237624</v>
      </c>
      <c r="G1373">
        <f>22880/(3.14*(7.77^2)/4)</f>
        <v>482.77450338291897</v>
      </c>
      <c r="H1373">
        <v>22880</v>
      </c>
    </row>
    <row r="1374" spans="1:8" x14ac:dyDescent="0.2">
      <c r="A1374">
        <v>22.88</v>
      </c>
      <c r="B1374">
        <v>12.76</v>
      </c>
      <c r="C1374">
        <v>167.671875</v>
      </c>
      <c r="F1374">
        <v>0.12633663366336634</v>
      </c>
      <c r="G1374">
        <f>22880/(3.14*(7.77^2)/4)</f>
        <v>482.77450338291897</v>
      </c>
      <c r="H1374">
        <v>22880</v>
      </c>
    </row>
    <row r="1375" spans="1:8" x14ac:dyDescent="0.2">
      <c r="A1375">
        <v>22.9</v>
      </c>
      <c r="B1375">
        <v>12.77</v>
      </c>
      <c r="C1375">
        <v>167.78125</v>
      </c>
      <c r="F1375">
        <v>0.12643564356435644</v>
      </c>
      <c r="G1375">
        <f>22900/(3.14*(7.77^2)/4)</f>
        <v>483.19650906769425</v>
      </c>
      <c r="H1375">
        <v>22900</v>
      </c>
    </row>
    <row r="1376" spans="1:8" x14ac:dyDescent="0.2">
      <c r="A1376">
        <v>22.9</v>
      </c>
      <c r="B1376">
        <v>12.78</v>
      </c>
      <c r="C1376">
        <v>168</v>
      </c>
      <c r="F1376">
        <v>0.12653465346534654</v>
      </c>
      <c r="G1376">
        <f>22900/(3.14*(7.77^2)/4)</f>
        <v>483.19650906769425</v>
      </c>
      <c r="H1376">
        <v>22900</v>
      </c>
    </row>
    <row r="1377" spans="1:8" x14ac:dyDescent="0.2">
      <c r="A1377">
        <v>22.88</v>
      </c>
      <c r="B1377">
        <v>12.79</v>
      </c>
      <c r="C1377">
        <v>168.109375</v>
      </c>
      <c r="F1377">
        <v>0.12663366336633664</v>
      </c>
      <c r="G1377">
        <f>22880/(3.14*(7.77^2)/4)</f>
        <v>482.77450338291897</v>
      </c>
      <c r="H1377">
        <v>22880</v>
      </c>
    </row>
    <row r="1378" spans="1:8" x14ac:dyDescent="0.2">
      <c r="A1378">
        <v>22.88</v>
      </c>
      <c r="B1378">
        <v>12.8</v>
      </c>
      <c r="C1378">
        <v>168.21875</v>
      </c>
      <c r="F1378">
        <v>0.12673267326732673</v>
      </c>
      <c r="G1378">
        <f>22880/(3.14*(7.77^2)/4)</f>
        <v>482.77450338291897</v>
      </c>
      <c r="H1378">
        <v>22880</v>
      </c>
    </row>
    <row r="1379" spans="1:8" x14ac:dyDescent="0.2">
      <c r="A1379">
        <v>22.9</v>
      </c>
      <c r="B1379">
        <v>12.81</v>
      </c>
      <c r="C1379">
        <v>168.328125</v>
      </c>
      <c r="F1379">
        <v>0.12683168316831683</v>
      </c>
      <c r="G1379">
        <f>22900/(3.14*(7.77^2)/4)</f>
        <v>483.19650906769425</v>
      </c>
      <c r="H1379">
        <v>22900</v>
      </c>
    </row>
    <row r="1380" spans="1:8" x14ac:dyDescent="0.2">
      <c r="A1380">
        <v>22.9</v>
      </c>
      <c r="B1380">
        <v>12.82</v>
      </c>
      <c r="C1380">
        <v>168.546875</v>
      </c>
      <c r="F1380">
        <v>0.12693069306930693</v>
      </c>
      <c r="G1380">
        <f>22900/(3.14*(7.77^2)/4)</f>
        <v>483.19650906769425</v>
      </c>
      <c r="H1380">
        <v>22900</v>
      </c>
    </row>
    <row r="1381" spans="1:8" x14ac:dyDescent="0.2">
      <c r="A1381">
        <v>22.88</v>
      </c>
      <c r="B1381">
        <v>12.83</v>
      </c>
      <c r="C1381">
        <v>168.65625</v>
      </c>
      <c r="F1381">
        <v>0.12702970297029703</v>
      </c>
      <c r="G1381">
        <f>22880/(3.14*(7.77^2)/4)</f>
        <v>482.77450338291897</v>
      </c>
      <c r="H1381">
        <v>22880</v>
      </c>
    </row>
    <row r="1382" spans="1:8" x14ac:dyDescent="0.2">
      <c r="A1382">
        <v>22.88</v>
      </c>
      <c r="B1382">
        <v>12.84</v>
      </c>
      <c r="C1382">
        <v>168.765625</v>
      </c>
      <c r="F1382">
        <v>0.12712871287128713</v>
      </c>
      <c r="G1382">
        <f>22880/(3.14*(7.77^2)/4)</f>
        <v>482.77450338291897</v>
      </c>
      <c r="H1382">
        <v>22880</v>
      </c>
    </row>
    <row r="1383" spans="1:8" x14ac:dyDescent="0.2">
      <c r="A1383">
        <v>22.9</v>
      </c>
      <c r="B1383">
        <v>12.85</v>
      </c>
      <c r="C1383">
        <v>168.875</v>
      </c>
      <c r="F1383">
        <v>0.12722772277227723</v>
      </c>
      <c r="G1383">
        <f>22900/(3.14*(7.77^2)/4)</f>
        <v>483.19650906769425</v>
      </c>
      <c r="H1383">
        <v>22900</v>
      </c>
    </row>
    <row r="1384" spans="1:8" x14ac:dyDescent="0.2">
      <c r="A1384">
        <v>22.9</v>
      </c>
      <c r="B1384">
        <v>12.86</v>
      </c>
      <c r="C1384">
        <v>168.984375</v>
      </c>
      <c r="F1384">
        <v>0.12732673267326733</v>
      </c>
      <c r="G1384">
        <f>22900/(3.14*(7.77^2)/4)</f>
        <v>483.19650906769425</v>
      </c>
      <c r="H1384">
        <v>22900</v>
      </c>
    </row>
    <row r="1385" spans="1:8" x14ac:dyDescent="0.2">
      <c r="A1385">
        <v>22.94</v>
      </c>
      <c r="B1385">
        <v>12.87</v>
      </c>
      <c r="C1385">
        <v>169.203125</v>
      </c>
      <c r="F1385">
        <v>0.12742574257425743</v>
      </c>
      <c r="G1385">
        <f t="shared" ref="G1385:G1392" si="29">22940/(3.14*(7.77^2)/4)</f>
        <v>484.04052043724477</v>
      </c>
      <c r="H1385">
        <v>22940</v>
      </c>
    </row>
    <row r="1386" spans="1:8" x14ac:dyDescent="0.2">
      <c r="A1386">
        <v>22.94</v>
      </c>
      <c r="B1386">
        <v>12.88</v>
      </c>
      <c r="C1386">
        <v>169.3125</v>
      </c>
      <c r="F1386">
        <v>0.12752475247524753</v>
      </c>
      <c r="G1386">
        <f t="shared" si="29"/>
        <v>484.04052043724477</v>
      </c>
      <c r="H1386">
        <v>22940</v>
      </c>
    </row>
    <row r="1387" spans="1:8" x14ac:dyDescent="0.2">
      <c r="A1387">
        <v>22.94</v>
      </c>
      <c r="B1387">
        <v>12.89</v>
      </c>
      <c r="C1387">
        <v>169.421875</v>
      </c>
      <c r="F1387">
        <v>0.12762376237623763</v>
      </c>
      <c r="G1387">
        <f t="shared" si="29"/>
        <v>484.04052043724477</v>
      </c>
      <c r="H1387">
        <v>22940</v>
      </c>
    </row>
    <row r="1388" spans="1:8" x14ac:dyDescent="0.2">
      <c r="A1388">
        <v>22.94</v>
      </c>
      <c r="B1388">
        <v>12.9</v>
      </c>
      <c r="C1388">
        <v>169.53125</v>
      </c>
      <c r="F1388">
        <v>0.12772277227722773</v>
      </c>
      <c r="G1388">
        <f t="shared" si="29"/>
        <v>484.04052043724477</v>
      </c>
      <c r="H1388">
        <v>22940</v>
      </c>
    </row>
    <row r="1389" spans="1:8" x14ac:dyDescent="0.2">
      <c r="A1389">
        <v>22.94</v>
      </c>
      <c r="B1389">
        <v>12.91</v>
      </c>
      <c r="C1389">
        <v>169.640625</v>
      </c>
      <c r="F1389">
        <v>0.12782178217821782</v>
      </c>
      <c r="G1389">
        <f t="shared" si="29"/>
        <v>484.04052043724477</v>
      </c>
      <c r="H1389">
        <v>22940</v>
      </c>
    </row>
    <row r="1390" spans="1:8" x14ac:dyDescent="0.2">
      <c r="A1390">
        <v>22.94</v>
      </c>
      <c r="B1390">
        <v>12.91</v>
      </c>
      <c r="C1390">
        <v>169.75</v>
      </c>
      <c r="F1390">
        <v>0.12782178217821782</v>
      </c>
      <c r="G1390">
        <f t="shared" si="29"/>
        <v>484.04052043724477</v>
      </c>
      <c r="H1390">
        <v>22940</v>
      </c>
    </row>
    <row r="1391" spans="1:8" x14ac:dyDescent="0.2">
      <c r="A1391">
        <v>22.94</v>
      </c>
      <c r="B1391">
        <v>12.92</v>
      </c>
      <c r="C1391">
        <v>169.859375</v>
      </c>
      <c r="F1391">
        <v>0.12792079207920792</v>
      </c>
      <c r="G1391">
        <f t="shared" si="29"/>
        <v>484.04052043724477</v>
      </c>
      <c r="H1391">
        <v>22940</v>
      </c>
    </row>
    <row r="1392" spans="1:8" x14ac:dyDescent="0.2">
      <c r="A1392">
        <v>22.94</v>
      </c>
      <c r="B1392">
        <v>12.93</v>
      </c>
      <c r="C1392">
        <v>169.96875</v>
      </c>
      <c r="F1392">
        <v>0.12801980198019802</v>
      </c>
      <c r="G1392">
        <f t="shared" si="29"/>
        <v>484.04052043724477</v>
      </c>
      <c r="H1392">
        <v>22940</v>
      </c>
    </row>
    <row r="1393" spans="1:8" x14ac:dyDescent="0.2">
      <c r="A1393">
        <v>22.96</v>
      </c>
      <c r="B1393">
        <v>12.94</v>
      </c>
      <c r="C1393">
        <v>170.078125</v>
      </c>
      <c r="F1393">
        <v>0.12811881188118812</v>
      </c>
      <c r="G1393">
        <f>22960/(3.14*(7.77^2)/4)</f>
        <v>484.46252612202005</v>
      </c>
      <c r="H1393">
        <v>22960</v>
      </c>
    </row>
    <row r="1394" spans="1:8" x14ac:dyDescent="0.2">
      <c r="A1394">
        <v>22.96</v>
      </c>
      <c r="B1394">
        <v>12.95</v>
      </c>
      <c r="C1394">
        <v>170.1875</v>
      </c>
      <c r="F1394">
        <v>0.12821782178217822</v>
      </c>
      <c r="G1394">
        <f>22960/(3.14*(7.77^2)/4)</f>
        <v>484.46252612202005</v>
      </c>
      <c r="H1394">
        <v>22960</v>
      </c>
    </row>
    <row r="1395" spans="1:8" x14ac:dyDescent="0.2">
      <c r="A1395">
        <v>22.98</v>
      </c>
      <c r="B1395">
        <v>12.96</v>
      </c>
      <c r="C1395">
        <v>170.296875</v>
      </c>
      <c r="F1395">
        <v>0.12831683168316832</v>
      </c>
      <c r="G1395">
        <f>22980/(3.14*(7.77^2)/4)</f>
        <v>484.88453180679534</v>
      </c>
      <c r="H1395">
        <v>22980</v>
      </c>
    </row>
    <row r="1396" spans="1:8" x14ac:dyDescent="0.2">
      <c r="A1396">
        <v>22.98</v>
      </c>
      <c r="B1396">
        <v>12.97</v>
      </c>
      <c r="C1396">
        <v>170.515625</v>
      </c>
      <c r="F1396">
        <v>0.12841584158415842</v>
      </c>
      <c r="G1396">
        <f>22980/(3.14*(7.77^2)/4)</f>
        <v>484.88453180679534</v>
      </c>
      <c r="H1396">
        <v>22980</v>
      </c>
    </row>
    <row r="1397" spans="1:8" x14ac:dyDescent="0.2">
      <c r="A1397">
        <v>22.96</v>
      </c>
      <c r="B1397">
        <v>12.98</v>
      </c>
      <c r="C1397">
        <v>170.625</v>
      </c>
      <c r="F1397">
        <v>0.12851485148514852</v>
      </c>
      <c r="G1397">
        <f>22960/(3.14*(7.77^2)/4)</f>
        <v>484.46252612202005</v>
      </c>
      <c r="H1397">
        <v>22960</v>
      </c>
    </row>
    <row r="1398" spans="1:8" x14ac:dyDescent="0.2">
      <c r="A1398">
        <v>22.96</v>
      </c>
      <c r="B1398">
        <v>12.99</v>
      </c>
      <c r="C1398">
        <v>170.734375</v>
      </c>
      <c r="F1398">
        <v>0.12861386138613862</v>
      </c>
      <c r="G1398">
        <f>22960/(3.14*(7.77^2)/4)</f>
        <v>484.46252612202005</v>
      </c>
      <c r="H1398">
        <v>22960</v>
      </c>
    </row>
    <row r="1399" spans="1:8" x14ac:dyDescent="0.2">
      <c r="A1399">
        <v>22.98</v>
      </c>
      <c r="B1399">
        <v>13</v>
      </c>
      <c r="C1399">
        <v>170.84375</v>
      </c>
      <c r="F1399">
        <v>0.12871287128712872</v>
      </c>
      <c r="G1399">
        <f>22980/(3.14*(7.77^2)/4)</f>
        <v>484.88453180679534</v>
      </c>
      <c r="H1399">
        <v>22980</v>
      </c>
    </row>
    <row r="1400" spans="1:8" x14ac:dyDescent="0.2">
      <c r="A1400">
        <v>22.98</v>
      </c>
      <c r="B1400">
        <v>13.01</v>
      </c>
      <c r="C1400">
        <v>170.953125</v>
      </c>
      <c r="F1400">
        <v>0.12881188118811882</v>
      </c>
      <c r="G1400">
        <f>22980/(3.14*(7.77^2)/4)</f>
        <v>484.88453180679534</v>
      </c>
      <c r="H1400">
        <v>22980</v>
      </c>
    </row>
    <row r="1401" spans="1:8" x14ac:dyDescent="0.2">
      <c r="A1401">
        <v>23</v>
      </c>
      <c r="B1401">
        <v>13.02</v>
      </c>
      <c r="C1401">
        <v>171.171875</v>
      </c>
      <c r="F1401">
        <v>0.12891089108910891</v>
      </c>
      <c r="G1401">
        <f>23000/(3.14*(7.77^2)/4)</f>
        <v>485.30653749157062</v>
      </c>
      <c r="H1401">
        <v>23000</v>
      </c>
    </row>
    <row r="1402" spans="1:8" x14ac:dyDescent="0.2">
      <c r="A1402">
        <v>23</v>
      </c>
      <c r="B1402">
        <v>13.03</v>
      </c>
      <c r="C1402">
        <v>171.28125</v>
      </c>
      <c r="F1402">
        <v>0.12900990099009901</v>
      </c>
      <c r="G1402">
        <f>23000/(3.14*(7.77^2)/4)</f>
        <v>485.30653749157062</v>
      </c>
      <c r="H1402">
        <v>23000</v>
      </c>
    </row>
    <row r="1403" spans="1:8" x14ac:dyDescent="0.2">
      <c r="A1403">
        <v>23</v>
      </c>
      <c r="B1403">
        <v>13.04</v>
      </c>
      <c r="C1403">
        <v>171.390625</v>
      </c>
      <c r="F1403">
        <v>0.12910891089108911</v>
      </c>
      <c r="G1403">
        <f>23000/(3.14*(7.77^2)/4)</f>
        <v>485.30653749157062</v>
      </c>
      <c r="H1403">
        <v>23000</v>
      </c>
    </row>
    <row r="1404" spans="1:8" x14ac:dyDescent="0.2">
      <c r="A1404">
        <v>23.02</v>
      </c>
      <c r="B1404">
        <v>13.05</v>
      </c>
      <c r="C1404">
        <v>171.5</v>
      </c>
      <c r="F1404">
        <v>0.12920792079207921</v>
      </c>
      <c r="G1404">
        <f>23020/(3.14*(7.77^2)/4)</f>
        <v>485.72854317634591</v>
      </c>
      <c r="H1404">
        <v>23020</v>
      </c>
    </row>
    <row r="1405" spans="1:8" x14ac:dyDescent="0.2">
      <c r="A1405">
        <v>23.02</v>
      </c>
      <c r="B1405">
        <v>13.06</v>
      </c>
      <c r="C1405">
        <v>171.609375</v>
      </c>
      <c r="F1405">
        <v>0.12930693069306931</v>
      </c>
      <c r="G1405">
        <f>23020/(3.14*(7.77^2)/4)</f>
        <v>485.72854317634591</v>
      </c>
      <c r="H1405">
        <v>23020</v>
      </c>
    </row>
    <row r="1406" spans="1:8" x14ac:dyDescent="0.2">
      <c r="A1406">
        <v>23</v>
      </c>
      <c r="B1406">
        <v>13.07</v>
      </c>
      <c r="C1406">
        <v>171.71875</v>
      </c>
      <c r="F1406">
        <v>0.12940594059405941</v>
      </c>
      <c r="G1406">
        <f>23000/(3.14*(7.77^2)/4)</f>
        <v>485.30653749157062</v>
      </c>
      <c r="H1406">
        <v>23000</v>
      </c>
    </row>
    <row r="1407" spans="1:8" x14ac:dyDescent="0.2">
      <c r="A1407">
        <v>23</v>
      </c>
      <c r="B1407">
        <v>13.08</v>
      </c>
      <c r="C1407">
        <v>171.9375</v>
      </c>
      <c r="F1407">
        <v>0.12950495049504951</v>
      </c>
      <c r="G1407">
        <f>23000/(3.14*(7.77^2)/4)</f>
        <v>485.30653749157062</v>
      </c>
      <c r="H1407">
        <v>23000</v>
      </c>
    </row>
    <row r="1408" spans="1:8" x14ac:dyDescent="0.2">
      <c r="A1408">
        <v>23.04</v>
      </c>
      <c r="B1408">
        <v>13.09</v>
      </c>
      <c r="C1408">
        <v>172.046875</v>
      </c>
      <c r="F1408">
        <v>0.12960396039603961</v>
      </c>
      <c r="G1408">
        <f t="shared" ref="G1408:G1413" si="30">23040/(3.14*(7.77^2)/4)</f>
        <v>486.15054886112119</v>
      </c>
      <c r="H1408">
        <v>23040</v>
      </c>
    </row>
    <row r="1409" spans="1:8" x14ac:dyDescent="0.2">
      <c r="A1409">
        <v>23.04</v>
      </c>
      <c r="B1409">
        <v>13.1</v>
      </c>
      <c r="C1409">
        <v>172.15625</v>
      </c>
      <c r="F1409">
        <v>0.12970297029702971</v>
      </c>
      <c r="G1409">
        <f t="shared" si="30"/>
        <v>486.15054886112119</v>
      </c>
      <c r="H1409">
        <v>23040</v>
      </c>
    </row>
    <row r="1410" spans="1:8" x14ac:dyDescent="0.2">
      <c r="A1410">
        <v>23.04</v>
      </c>
      <c r="B1410">
        <v>13.11</v>
      </c>
      <c r="C1410">
        <v>172.265625</v>
      </c>
      <c r="F1410">
        <v>0.12980198019801981</v>
      </c>
      <c r="G1410">
        <f t="shared" si="30"/>
        <v>486.15054886112119</v>
      </c>
      <c r="H1410">
        <v>23040</v>
      </c>
    </row>
    <row r="1411" spans="1:8" x14ac:dyDescent="0.2">
      <c r="A1411">
        <v>23.04</v>
      </c>
      <c r="B1411">
        <v>13.12</v>
      </c>
      <c r="C1411">
        <v>172.375</v>
      </c>
      <c r="F1411">
        <v>0.12990099009900991</v>
      </c>
      <c r="G1411">
        <f t="shared" si="30"/>
        <v>486.15054886112119</v>
      </c>
      <c r="H1411">
        <v>23040</v>
      </c>
    </row>
    <row r="1412" spans="1:8" x14ac:dyDescent="0.2">
      <c r="A1412">
        <v>23.04</v>
      </c>
      <c r="B1412">
        <v>13.13</v>
      </c>
      <c r="C1412">
        <v>172.59375</v>
      </c>
      <c r="F1412">
        <v>0.13</v>
      </c>
      <c r="G1412">
        <f t="shared" si="30"/>
        <v>486.15054886112119</v>
      </c>
      <c r="H1412">
        <v>23040</v>
      </c>
    </row>
    <row r="1413" spans="1:8" x14ac:dyDescent="0.2">
      <c r="A1413">
        <v>23.04</v>
      </c>
      <c r="B1413">
        <v>13.14</v>
      </c>
      <c r="C1413">
        <v>172.703125</v>
      </c>
      <c r="F1413">
        <v>0.1300990099009901</v>
      </c>
      <c r="G1413">
        <f t="shared" si="30"/>
        <v>486.15054886112119</v>
      </c>
      <c r="H1413">
        <v>23040</v>
      </c>
    </row>
    <row r="1414" spans="1:8" x14ac:dyDescent="0.2">
      <c r="A1414">
        <v>23.06</v>
      </c>
      <c r="B1414">
        <v>13.15</v>
      </c>
      <c r="C1414">
        <v>172.8125</v>
      </c>
      <c r="F1414">
        <v>0.1301980198019802</v>
      </c>
      <c r="G1414">
        <f>23060/(3.14*(7.77^2)/4)</f>
        <v>486.57255454589648</v>
      </c>
      <c r="H1414">
        <v>23060</v>
      </c>
    </row>
    <row r="1415" spans="1:8" x14ac:dyDescent="0.2">
      <c r="A1415">
        <v>23.06</v>
      </c>
      <c r="B1415">
        <v>13.16</v>
      </c>
      <c r="C1415">
        <v>172.921875</v>
      </c>
      <c r="F1415">
        <v>0.1302970297029703</v>
      </c>
      <c r="G1415">
        <f>23060/(3.14*(7.77^2)/4)</f>
        <v>486.57255454589648</v>
      </c>
      <c r="H1415">
        <v>23060</v>
      </c>
    </row>
    <row r="1416" spans="1:8" x14ac:dyDescent="0.2">
      <c r="A1416">
        <v>23.06</v>
      </c>
      <c r="B1416">
        <v>13.17</v>
      </c>
      <c r="C1416">
        <v>173.03125</v>
      </c>
      <c r="F1416">
        <v>0.1303960396039604</v>
      </c>
      <c r="G1416">
        <f>23060/(3.14*(7.77^2)/4)</f>
        <v>486.57255454589648</v>
      </c>
      <c r="H1416">
        <v>23060</v>
      </c>
    </row>
    <row r="1417" spans="1:8" x14ac:dyDescent="0.2">
      <c r="A1417">
        <v>23.04</v>
      </c>
      <c r="B1417">
        <v>13.17</v>
      </c>
      <c r="C1417">
        <v>173.140625</v>
      </c>
      <c r="F1417">
        <v>0.1303960396039604</v>
      </c>
      <c r="G1417">
        <f>23040/(3.14*(7.77^2)/4)</f>
        <v>486.15054886112119</v>
      </c>
      <c r="H1417">
        <v>23040</v>
      </c>
    </row>
    <row r="1418" spans="1:8" x14ac:dyDescent="0.2">
      <c r="A1418">
        <v>23.04</v>
      </c>
      <c r="B1418">
        <v>13.18</v>
      </c>
      <c r="C1418">
        <v>173.25</v>
      </c>
      <c r="F1418">
        <v>0.1304950495049505</v>
      </c>
      <c r="G1418">
        <f>23040/(3.14*(7.77^2)/4)</f>
        <v>486.15054886112119</v>
      </c>
      <c r="H1418">
        <v>23040</v>
      </c>
    </row>
    <row r="1419" spans="1:8" x14ac:dyDescent="0.2">
      <c r="A1419">
        <v>23.04</v>
      </c>
      <c r="B1419">
        <v>13.19</v>
      </c>
      <c r="C1419">
        <v>173.359375</v>
      </c>
      <c r="F1419">
        <v>0.1305940594059406</v>
      </c>
      <c r="G1419">
        <f>23040/(3.14*(7.77^2)/4)</f>
        <v>486.15054886112119</v>
      </c>
      <c r="H1419">
        <v>23040</v>
      </c>
    </row>
    <row r="1420" spans="1:8" x14ac:dyDescent="0.2">
      <c r="A1420">
        <v>23.04</v>
      </c>
      <c r="B1420">
        <v>13.2</v>
      </c>
      <c r="C1420">
        <v>173.46875</v>
      </c>
      <c r="F1420">
        <v>0.1306930693069307</v>
      </c>
      <c r="G1420">
        <f>23040/(3.14*(7.77^2)/4)</f>
        <v>486.15054886112119</v>
      </c>
      <c r="H1420">
        <v>23040</v>
      </c>
    </row>
    <row r="1421" spans="1:8" x14ac:dyDescent="0.2">
      <c r="A1421">
        <v>23.04</v>
      </c>
      <c r="B1421">
        <v>13.21</v>
      </c>
      <c r="C1421">
        <v>173.578125</v>
      </c>
      <c r="F1421">
        <v>0.1307920792079208</v>
      </c>
      <c r="G1421">
        <f>23040/(3.14*(7.77^2)/4)</f>
        <v>486.15054886112119</v>
      </c>
      <c r="H1421">
        <v>23040</v>
      </c>
    </row>
    <row r="1422" spans="1:8" x14ac:dyDescent="0.2">
      <c r="A1422">
        <v>23.06</v>
      </c>
      <c r="B1422">
        <v>13.22</v>
      </c>
      <c r="C1422">
        <v>173.6875</v>
      </c>
      <c r="F1422">
        <v>0.1308910891089109</v>
      </c>
      <c r="G1422">
        <f>23060/(3.14*(7.77^2)/4)</f>
        <v>486.57255454589648</v>
      </c>
      <c r="H1422">
        <v>23060</v>
      </c>
    </row>
    <row r="1423" spans="1:8" x14ac:dyDescent="0.2">
      <c r="A1423">
        <v>23.06</v>
      </c>
      <c r="B1423">
        <v>13.23</v>
      </c>
      <c r="C1423">
        <v>173.90625</v>
      </c>
      <c r="F1423">
        <v>0.130990099009901</v>
      </c>
      <c r="G1423">
        <f>23060/(3.14*(7.77^2)/4)</f>
        <v>486.57255454589648</v>
      </c>
      <c r="H1423">
        <v>23060</v>
      </c>
    </row>
    <row r="1424" spans="1:8" x14ac:dyDescent="0.2">
      <c r="A1424">
        <v>23.1</v>
      </c>
      <c r="B1424">
        <v>13.24</v>
      </c>
      <c r="C1424">
        <v>174.015625</v>
      </c>
      <c r="F1424">
        <v>0.13108910891089109</v>
      </c>
      <c r="G1424">
        <f>23100/(3.14*(7.77^2)/4)</f>
        <v>487.41656591544699</v>
      </c>
      <c r="H1424">
        <v>23100</v>
      </c>
    </row>
    <row r="1425" spans="1:8" x14ac:dyDescent="0.2">
      <c r="A1425">
        <v>23.1</v>
      </c>
      <c r="B1425">
        <v>13.25</v>
      </c>
      <c r="C1425">
        <v>174.125</v>
      </c>
      <c r="F1425">
        <v>0.13118811881188119</v>
      </c>
      <c r="G1425">
        <f>23100/(3.14*(7.77^2)/4)</f>
        <v>487.41656591544699</v>
      </c>
      <c r="H1425">
        <v>23100</v>
      </c>
    </row>
    <row r="1426" spans="1:8" x14ac:dyDescent="0.2">
      <c r="A1426">
        <v>23.08</v>
      </c>
      <c r="B1426">
        <v>13.26</v>
      </c>
      <c r="C1426">
        <v>174.234375</v>
      </c>
      <c r="F1426">
        <v>0.13128712871287129</v>
      </c>
      <c r="G1426">
        <f t="shared" ref="G1426:G1432" si="31">23080/(3.14*(7.77^2)/4)</f>
        <v>486.99456023067171</v>
      </c>
      <c r="H1426">
        <v>23080</v>
      </c>
    </row>
    <row r="1427" spans="1:8" x14ac:dyDescent="0.2">
      <c r="A1427">
        <v>23.08</v>
      </c>
      <c r="B1427">
        <v>13.27</v>
      </c>
      <c r="C1427">
        <v>174.34375</v>
      </c>
      <c r="F1427">
        <v>0.13138613861386139</v>
      </c>
      <c r="G1427">
        <f t="shared" si="31"/>
        <v>486.99456023067171</v>
      </c>
      <c r="H1427">
        <v>23080</v>
      </c>
    </row>
    <row r="1428" spans="1:8" x14ac:dyDescent="0.2">
      <c r="A1428">
        <v>23.08</v>
      </c>
      <c r="B1428">
        <v>13.28</v>
      </c>
      <c r="C1428">
        <v>174.5625</v>
      </c>
      <c r="F1428">
        <v>0.13148514851485149</v>
      </c>
      <c r="G1428">
        <f t="shared" si="31"/>
        <v>486.99456023067171</v>
      </c>
      <c r="H1428">
        <v>23080</v>
      </c>
    </row>
    <row r="1429" spans="1:8" x14ac:dyDescent="0.2">
      <c r="A1429">
        <v>23.08</v>
      </c>
      <c r="B1429">
        <v>13.29</v>
      </c>
      <c r="C1429">
        <v>174.671875</v>
      </c>
      <c r="F1429">
        <v>0.13158415841584156</v>
      </c>
      <c r="G1429">
        <f t="shared" si="31"/>
        <v>486.99456023067171</v>
      </c>
      <c r="H1429">
        <v>23080</v>
      </c>
    </row>
    <row r="1430" spans="1:8" x14ac:dyDescent="0.2">
      <c r="A1430">
        <v>23.08</v>
      </c>
      <c r="B1430">
        <v>13.3</v>
      </c>
      <c r="C1430">
        <v>174.78125</v>
      </c>
      <c r="F1430">
        <v>0.13168316831683169</v>
      </c>
      <c r="G1430">
        <f t="shared" si="31"/>
        <v>486.99456023067171</v>
      </c>
      <c r="H1430">
        <v>23080</v>
      </c>
    </row>
    <row r="1431" spans="1:8" x14ac:dyDescent="0.2">
      <c r="A1431">
        <v>23.08</v>
      </c>
      <c r="B1431">
        <v>13.31</v>
      </c>
      <c r="C1431">
        <v>174.890625</v>
      </c>
      <c r="F1431">
        <v>0.13178217821782179</v>
      </c>
      <c r="G1431">
        <f t="shared" si="31"/>
        <v>486.99456023067171</v>
      </c>
      <c r="H1431">
        <v>23080</v>
      </c>
    </row>
    <row r="1432" spans="1:8" x14ac:dyDescent="0.2">
      <c r="A1432">
        <v>23.08</v>
      </c>
      <c r="B1432">
        <v>13.32</v>
      </c>
      <c r="C1432">
        <v>175</v>
      </c>
      <c r="F1432">
        <v>0.13188118811881189</v>
      </c>
      <c r="G1432">
        <f t="shared" si="31"/>
        <v>486.99456023067171</v>
      </c>
      <c r="H1432">
        <v>23080</v>
      </c>
    </row>
    <row r="1433" spans="1:8" x14ac:dyDescent="0.2">
      <c r="A1433">
        <v>23.12</v>
      </c>
      <c r="B1433">
        <v>13.33</v>
      </c>
      <c r="C1433">
        <v>175.109375</v>
      </c>
      <c r="F1433">
        <v>0.13198019801980199</v>
      </c>
      <c r="G1433">
        <f>23120/(3.14*(7.77^2)/4)</f>
        <v>487.83857160022228</v>
      </c>
      <c r="H1433">
        <v>23120</v>
      </c>
    </row>
    <row r="1434" spans="1:8" x14ac:dyDescent="0.2">
      <c r="A1434">
        <v>23.12</v>
      </c>
      <c r="B1434">
        <v>13.34</v>
      </c>
      <c r="C1434">
        <v>175.328125</v>
      </c>
      <c r="F1434">
        <v>0.13207920792079209</v>
      </c>
      <c r="G1434">
        <f>23120/(3.14*(7.77^2)/4)</f>
        <v>487.83857160022228</v>
      </c>
      <c r="H1434">
        <v>23120</v>
      </c>
    </row>
    <row r="1435" spans="1:8" x14ac:dyDescent="0.2">
      <c r="A1435">
        <v>23.12</v>
      </c>
      <c r="B1435">
        <v>13.35</v>
      </c>
      <c r="C1435">
        <v>175.4375</v>
      </c>
      <c r="F1435">
        <v>0.13217821782178218</v>
      </c>
      <c r="G1435">
        <f>23120/(3.14*(7.77^2)/4)</f>
        <v>487.83857160022228</v>
      </c>
      <c r="H1435">
        <v>23120</v>
      </c>
    </row>
    <row r="1436" spans="1:8" x14ac:dyDescent="0.2">
      <c r="A1436">
        <v>23.12</v>
      </c>
      <c r="B1436">
        <v>13.36</v>
      </c>
      <c r="C1436">
        <v>175.546875</v>
      </c>
      <c r="F1436">
        <v>0.13227722772277228</v>
      </c>
      <c r="G1436">
        <f>23120/(3.14*(7.77^2)/4)</f>
        <v>487.83857160022228</v>
      </c>
      <c r="H1436">
        <v>23120</v>
      </c>
    </row>
    <row r="1437" spans="1:8" x14ac:dyDescent="0.2">
      <c r="A1437">
        <v>23.14</v>
      </c>
      <c r="B1437">
        <v>13.37</v>
      </c>
      <c r="C1437">
        <v>175.65625</v>
      </c>
      <c r="F1437">
        <v>0.13237623762376236</v>
      </c>
      <c r="G1437">
        <f>23140/(3.14*(7.77^2)/4)</f>
        <v>488.26057728499757</v>
      </c>
      <c r="H1437">
        <v>23140</v>
      </c>
    </row>
    <row r="1438" spans="1:8" x14ac:dyDescent="0.2">
      <c r="A1438">
        <v>23.14</v>
      </c>
      <c r="B1438">
        <v>13.38</v>
      </c>
      <c r="C1438">
        <v>175.765625</v>
      </c>
      <c r="F1438">
        <v>0.13247524752475248</v>
      </c>
      <c r="G1438">
        <f>23140/(3.14*(7.77^2)/4)</f>
        <v>488.26057728499757</v>
      </c>
      <c r="H1438">
        <v>23140</v>
      </c>
    </row>
    <row r="1439" spans="1:8" x14ac:dyDescent="0.2">
      <c r="A1439">
        <v>23.14</v>
      </c>
      <c r="B1439">
        <v>13.39</v>
      </c>
      <c r="C1439">
        <v>175.984375</v>
      </c>
      <c r="F1439">
        <v>0.13257425742574258</v>
      </c>
      <c r="G1439">
        <f>23140/(3.14*(7.77^2)/4)</f>
        <v>488.26057728499757</v>
      </c>
      <c r="H1439">
        <v>23140</v>
      </c>
    </row>
    <row r="1440" spans="1:8" x14ac:dyDescent="0.2">
      <c r="A1440">
        <v>23.14</v>
      </c>
      <c r="B1440">
        <v>13.4</v>
      </c>
      <c r="C1440">
        <v>176.09375</v>
      </c>
      <c r="F1440">
        <v>0.13267326732673268</v>
      </c>
      <c r="G1440">
        <f>23140/(3.14*(7.77^2)/4)</f>
        <v>488.26057728499757</v>
      </c>
      <c r="H1440">
        <v>23140</v>
      </c>
    </row>
    <row r="1441" spans="1:8" x14ac:dyDescent="0.2">
      <c r="A1441">
        <v>23.18</v>
      </c>
      <c r="B1441">
        <v>13.41</v>
      </c>
      <c r="C1441">
        <v>176.203125</v>
      </c>
      <c r="F1441">
        <v>0.13277227722772278</v>
      </c>
      <c r="G1441">
        <f t="shared" ref="G1441:G1448" si="32">23180/(3.14*(7.77^2)/4)</f>
        <v>489.10458865454814</v>
      </c>
      <c r="H1441">
        <v>23180</v>
      </c>
    </row>
    <row r="1442" spans="1:8" x14ac:dyDescent="0.2">
      <c r="A1442">
        <v>23.18</v>
      </c>
      <c r="B1442">
        <v>13.42</v>
      </c>
      <c r="C1442">
        <v>176.3125</v>
      </c>
      <c r="F1442">
        <v>0.13287128712871288</v>
      </c>
      <c r="G1442">
        <f t="shared" si="32"/>
        <v>489.10458865454814</v>
      </c>
      <c r="H1442">
        <v>23180</v>
      </c>
    </row>
    <row r="1443" spans="1:8" x14ac:dyDescent="0.2">
      <c r="A1443">
        <v>23.18</v>
      </c>
      <c r="B1443">
        <v>13.43</v>
      </c>
      <c r="C1443">
        <v>176.421875</v>
      </c>
      <c r="F1443">
        <v>0.13297029702970298</v>
      </c>
      <c r="G1443">
        <f t="shared" si="32"/>
        <v>489.10458865454814</v>
      </c>
      <c r="H1443">
        <v>23180</v>
      </c>
    </row>
    <row r="1444" spans="1:8" x14ac:dyDescent="0.2">
      <c r="A1444">
        <v>23.18</v>
      </c>
      <c r="B1444">
        <v>13.43</v>
      </c>
      <c r="C1444">
        <v>176.53125</v>
      </c>
      <c r="F1444">
        <v>0.13297029702970298</v>
      </c>
      <c r="G1444">
        <f t="shared" si="32"/>
        <v>489.10458865454814</v>
      </c>
      <c r="H1444">
        <v>23180</v>
      </c>
    </row>
    <row r="1445" spans="1:8" x14ac:dyDescent="0.2">
      <c r="A1445">
        <v>23.18</v>
      </c>
      <c r="B1445">
        <v>13.44</v>
      </c>
      <c r="C1445">
        <v>176.640625</v>
      </c>
      <c r="F1445">
        <v>0.13306930693069308</v>
      </c>
      <c r="G1445">
        <f t="shared" si="32"/>
        <v>489.10458865454814</v>
      </c>
      <c r="H1445">
        <v>23180</v>
      </c>
    </row>
    <row r="1446" spans="1:8" x14ac:dyDescent="0.2">
      <c r="A1446">
        <v>23.18</v>
      </c>
      <c r="B1446">
        <v>13.45</v>
      </c>
      <c r="C1446">
        <v>176.75</v>
      </c>
      <c r="F1446">
        <v>0.13316831683168315</v>
      </c>
      <c r="G1446">
        <f t="shared" si="32"/>
        <v>489.10458865454814</v>
      </c>
      <c r="H1446">
        <v>23180</v>
      </c>
    </row>
    <row r="1447" spans="1:8" x14ac:dyDescent="0.2">
      <c r="A1447">
        <v>23.18</v>
      </c>
      <c r="B1447">
        <v>13.46</v>
      </c>
      <c r="C1447">
        <v>176.859375</v>
      </c>
      <c r="F1447">
        <v>0.13326732673267327</v>
      </c>
      <c r="G1447">
        <f t="shared" si="32"/>
        <v>489.10458865454814</v>
      </c>
      <c r="H1447">
        <v>23180</v>
      </c>
    </row>
    <row r="1448" spans="1:8" x14ac:dyDescent="0.2">
      <c r="A1448">
        <v>23.18</v>
      </c>
      <c r="B1448">
        <v>13.47</v>
      </c>
      <c r="C1448">
        <v>176.96875</v>
      </c>
      <c r="F1448">
        <v>0.13336633663366337</v>
      </c>
      <c r="G1448">
        <f t="shared" si="32"/>
        <v>489.10458865454814</v>
      </c>
      <c r="H1448">
        <v>23180</v>
      </c>
    </row>
    <row r="1449" spans="1:8" x14ac:dyDescent="0.2">
      <c r="A1449">
        <v>23.2</v>
      </c>
      <c r="B1449">
        <v>13.48</v>
      </c>
      <c r="C1449">
        <v>177.078125</v>
      </c>
      <c r="F1449">
        <v>0.13346534653465347</v>
      </c>
      <c r="G1449">
        <f>23200/(3.14*(7.77^2)/4)</f>
        <v>489.52659433932342</v>
      </c>
      <c r="H1449">
        <v>23200</v>
      </c>
    </row>
    <row r="1450" spans="1:8" x14ac:dyDescent="0.2">
      <c r="A1450">
        <v>23.2</v>
      </c>
      <c r="B1450">
        <v>13.49</v>
      </c>
      <c r="C1450">
        <v>177.1875</v>
      </c>
      <c r="F1450">
        <v>0.13356435643564357</v>
      </c>
      <c r="G1450">
        <f>23200/(3.14*(7.77^2)/4)</f>
        <v>489.52659433932342</v>
      </c>
      <c r="H1450">
        <v>23200</v>
      </c>
    </row>
    <row r="1451" spans="1:8" x14ac:dyDescent="0.2">
      <c r="A1451">
        <v>23.18</v>
      </c>
      <c r="B1451">
        <v>13.5</v>
      </c>
      <c r="C1451">
        <v>177.40625</v>
      </c>
      <c r="F1451">
        <v>0.13366336633663367</v>
      </c>
      <c r="G1451">
        <f>23180/(3.14*(7.77^2)/4)</f>
        <v>489.10458865454814</v>
      </c>
      <c r="H1451">
        <v>23180</v>
      </c>
    </row>
    <row r="1452" spans="1:8" x14ac:dyDescent="0.2">
      <c r="A1452">
        <v>23.18</v>
      </c>
      <c r="B1452">
        <v>13.51</v>
      </c>
      <c r="C1452">
        <v>177.515625</v>
      </c>
      <c r="F1452">
        <v>0.13376237623762377</v>
      </c>
      <c r="G1452">
        <f>23180/(3.14*(7.77^2)/4)</f>
        <v>489.10458865454814</v>
      </c>
      <c r="H1452">
        <v>23180</v>
      </c>
    </row>
    <row r="1453" spans="1:8" x14ac:dyDescent="0.2">
      <c r="A1453">
        <v>23.2</v>
      </c>
      <c r="B1453">
        <v>13.52</v>
      </c>
      <c r="C1453">
        <v>177.625</v>
      </c>
      <c r="F1453">
        <v>0.13386138613861387</v>
      </c>
      <c r="G1453">
        <f>23200/(3.14*(7.77^2)/4)</f>
        <v>489.52659433932342</v>
      </c>
      <c r="H1453">
        <v>23200</v>
      </c>
    </row>
    <row r="1454" spans="1:8" x14ac:dyDescent="0.2">
      <c r="A1454">
        <v>23.2</v>
      </c>
      <c r="B1454">
        <v>13.53</v>
      </c>
      <c r="C1454">
        <v>177.734375</v>
      </c>
      <c r="F1454">
        <v>0.13396039603960394</v>
      </c>
      <c r="G1454">
        <f>23200/(3.14*(7.77^2)/4)</f>
        <v>489.52659433932342</v>
      </c>
      <c r="H1454">
        <v>23200</v>
      </c>
    </row>
    <row r="1455" spans="1:8" x14ac:dyDescent="0.2">
      <c r="A1455">
        <v>23.2</v>
      </c>
      <c r="B1455">
        <v>13.54</v>
      </c>
      <c r="C1455">
        <v>177.84375</v>
      </c>
      <c r="F1455">
        <v>0.13405940594059404</v>
      </c>
      <c r="G1455">
        <f>23200/(3.14*(7.77^2)/4)</f>
        <v>489.52659433932342</v>
      </c>
      <c r="H1455">
        <v>23200</v>
      </c>
    </row>
    <row r="1456" spans="1:8" x14ac:dyDescent="0.2">
      <c r="A1456">
        <v>23.2</v>
      </c>
      <c r="B1456">
        <v>13.54</v>
      </c>
      <c r="C1456">
        <v>177.953125</v>
      </c>
      <c r="F1456">
        <v>0.13405940594059404</v>
      </c>
      <c r="G1456">
        <f>23200/(3.14*(7.77^2)/4)</f>
        <v>489.52659433932342</v>
      </c>
      <c r="H1456">
        <v>23200</v>
      </c>
    </row>
    <row r="1457" spans="1:8" x14ac:dyDescent="0.2">
      <c r="A1457">
        <v>23.2</v>
      </c>
      <c r="B1457">
        <v>13.55</v>
      </c>
      <c r="C1457">
        <v>178.0625</v>
      </c>
      <c r="F1457">
        <v>0.13415841584158417</v>
      </c>
      <c r="G1457">
        <f>23200/(3.14*(7.77^2)/4)</f>
        <v>489.52659433932342</v>
      </c>
      <c r="H1457">
        <v>23200</v>
      </c>
    </row>
    <row r="1458" spans="1:8" x14ac:dyDescent="0.2">
      <c r="A1458">
        <v>23.22</v>
      </c>
      <c r="B1458">
        <v>13.56</v>
      </c>
      <c r="C1458">
        <v>178.171875</v>
      </c>
      <c r="F1458">
        <v>0.13425742574257427</v>
      </c>
      <c r="G1458">
        <f>23220/(3.14*(7.77^2)/4)</f>
        <v>489.94860002409871</v>
      </c>
      <c r="H1458">
        <v>23220</v>
      </c>
    </row>
    <row r="1459" spans="1:8" x14ac:dyDescent="0.2">
      <c r="A1459">
        <v>23.22</v>
      </c>
      <c r="B1459">
        <v>13.57</v>
      </c>
      <c r="C1459">
        <v>178.28125</v>
      </c>
      <c r="F1459">
        <v>0.13435643564356436</v>
      </c>
      <c r="G1459">
        <f>23220/(3.14*(7.77^2)/4)</f>
        <v>489.94860002409871</v>
      </c>
      <c r="H1459">
        <v>23220</v>
      </c>
    </row>
    <row r="1460" spans="1:8" x14ac:dyDescent="0.2">
      <c r="A1460">
        <v>23.22</v>
      </c>
      <c r="B1460">
        <v>13.58</v>
      </c>
      <c r="C1460">
        <v>178.390625</v>
      </c>
      <c r="F1460">
        <v>0.13445544554455446</v>
      </c>
      <c r="G1460">
        <f>23220/(3.14*(7.77^2)/4)</f>
        <v>489.94860002409871</v>
      </c>
      <c r="H1460">
        <v>23220</v>
      </c>
    </row>
    <row r="1461" spans="1:8" x14ac:dyDescent="0.2">
      <c r="A1461">
        <v>23.22</v>
      </c>
      <c r="B1461">
        <v>13.59</v>
      </c>
      <c r="C1461">
        <v>178.5</v>
      </c>
      <c r="F1461">
        <v>0.13455445544554456</v>
      </c>
      <c r="G1461">
        <f>23220/(3.14*(7.77^2)/4)</f>
        <v>489.94860002409871</v>
      </c>
      <c r="H1461">
        <v>23220</v>
      </c>
    </row>
    <row r="1462" spans="1:8" x14ac:dyDescent="0.2">
      <c r="A1462">
        <v>23.22</v>
      </c>
      <c r="B1462">
        <v>13.6</v>
      </c>
      <c r="C1462">
        <v>178.71875</v>
      </c>
      <c r="F1462">
        <v>0.13465346534653466</v>
      </c>
      <c r="G1462">
        <f>23220/(3.14*(7.77^2)/4)</f>
        <v>489.94860002409871</v>
      </c>
      <c r="H1462">
        <v>23220</v>
      </c>
    </row>
    <row r="1463" spans="1:8" x14ac:dyDescent="0.2">
      <c r="A1463">
        <v>23.24</v>
      </c>
      <c r="B1463">
        <v>13.61</v>
      </c>
      <c r="C1463">
        <v>178.828125</v>
      </c>
      <c r="F1463">
        <v>0.13475247524752473</v>
      </c>
      <c r="G1463">
        <f>23240/(3.14*(7.77^2)/4)</f>
        <v>490.37060570887394</v>
      </c>
      <c r="H1463">
        <v>23240</v>
      </c>
    </row>
    <row r="1464" spans="1:8" x14ac:dyDescent="0.2">
      <c r="A1464">
        <v>23.24</v>
      </c>
      <c r="B1464">
        <v>13.62</v>
      </c>
      <c r="C1464">
        <v>178.9375</v>
      </c>
      <c r="F1464">
        <v>0.13485148514851483</v>
      </c>
      <c r="G1464">
        <f>23240/(3.14*(7.77^2)/4)</f>
        <v>490.37060570887394</v>
      </c>
      <c r="H1464">
        <v>23240</v>
      </c>
    </row>
    <row r="1465" spans="1:8" x14ac:dyDescent="0.2">
      <c r="A1465">
        <v>23.26</v>
      </c>
      <c r="B1465">
        <v>13.63</v>
      </c>
      <c r="C1465">
        <v>179.046875</v>
      </c>
      <c r="F1465">
        <v>0.13495049504950496</v>
      </c>
      <c r="G1465">
        <f>23260/(3.14*(7.77^2)/4)</f>
        <v>490.79261139364922</v>
      </c>
      <c r="H1465">
        <v>23260</v>
      </c>
    </row>
    <row r="1466" spans="1:8" x14ac:dyDescent="0.2">
      <c r="A1466">
        <v>23.26</v>
      </c>
      <c r="B1466">
        <v>13.64</v>
      </c>
      <c r="C1466">
        <v>179.15625</v>
      </c>
      <c r="F1466">
        <v>0.13504950495049506</v>
      </c>
      <c r="G1466">
        <f>23260/(3.14*(7.77^2)/4)</f>
        <v>490.79261139364922</v>
      </c>
      <c r="H1466">
        <v>23260</v>
      </c>
    </row>
    <row r="1467" spans="1:8" x14ac:dyDescent="0.2">
      <c r="A1467">
        <v>23.26</v>
      </c>
      <c r="B1467">
        <v>13.65</v>
      </c>
      <c r="C1467">
        <v>179.375</v>
      </c>
      <c r="F1467">
        <v>0.13514851485148516</v>
      </c>
      <c r="G1467">
        <f>23260/(3.14*(7.77^2)/4)</f>
        <v>490.79261139364922</v>
      </c>
      <c r="H1467">
        <v>23260</v>
      </c>
    </row>
    <row r="1468" spans="1:8" x14ac:dyDescent="0.2">
      <c r="A1468">
        <v>23.26</v>
      </c>
      <c r="B1468">
        <v>13.66</v>
      </c>
      <c r="C1468">
        <v>179.484375</v>
      </c>
      <c r="F1468">
        <v>0.13524752475247526</v>
      </c>
      <c r="G1468">
        <f>23260/(3.14*(7.77^2)/4)</f>
        <v>490.79261139364922</v>
      </c>
      <c r="H1468">
        <v>23260</v>
      </c>
    </row>
    <row r="1469" spans="1:8" x14ac:dyDescent="0.2">
      <c r="A1469">
        <v>23.28</v>
      </c>
      <c r="B1469">
        <v>13.67</v>
      </c>
      <c r="C1469">
        <v>179.59375</v>
      </c>
      <c r="F1469">
        <v>0.13534653465346536</v>
      </c>
      <c r="G1469">
        <f>23280/(3.14*(7.77^2)/4)</f>
        <v>491.21461707842451</v>
      </c>
      <c r="H1469">
        <v>23280</v>
      </c>
    </row>
    <row r="1470" spans="1:8" x14ac:dyDescent="0.2">
      <c r="A1470">
        <v>23.28</v>
      </c>
      <c r="B1470">
        <v>13.68</v>
      </c>
      <c r="C1470">
        <v>179.703125</v>
      </c>
      <c r="F1470">
        <v>0.13544554455445545</v>
      </c>
      <c r="G1470">
        <f>23280/(3.14*(7.77^2)/4)</f>
        <v>491.21461707842451</v>
      </c>
      <c r="H1470">
        <v>23280</v>
      </c>
    </row>
    <row r="1471" spans="1:8" x14ac:dyDescent="0.2">
      <c r="A1471">
        <v>23.28</v>
      </c>
      <c r="B1471">
        <v>13.69</v>
      </c>
      <c r="C1471">
        <v>179.8125</v>
      </c>
      <c r="F1471">
        <v>0.13554455445544553</v>
      </c>
      <c r="G1471">
        <f>23280/(3.14*(7.77^2)/4)</f>
        <v>491.21461707842451</v>
      </c>
      <c r="H1471">
        <v>23280</v>
      </c>
    </row>
    <row r="1472" spans="1:8" x14ac:dyDescent="0.2">
      <c r="A1472">
        <v>23.26</v>
      </c>
      <c r="B1472">
        <v>13.69</v>
      </c>
      <c r="C1472">
        <v>179.921875</v>
      </c>
      <c r="F1472">
        <v>0.13554455445544553</v>
      </c>
      <c r="G1472">
        <f>23260/(3.14*(7.77^2)/4)</f>
        <v>490.79261139364922</v>
      </c>
      <c r="H1472">
        <v>23260</v>
      </c>
    </row>
    <row r="1473" spans="1:8" x14ac:dyDescent="0.2">
      <c r="A1473">
        <v>23.26</v>
      </c>
      <c r="B1473">
        <v>13.7</v>
      </c>
      <c r="C1473">
        <v>180.03125</v>
      </c>
      <c r="F1473">
        <v>0.13564356435643563</v>
      </c>
      <c r="G1473">
        <f>23260/(3.14*(7.77^2)/4)</f>
        <v>490.79261139364922</v>
      </c>
      <c r="H1473">
        <v>23260</v>
      </c>
    </row>
    <row r="1474" spans="1:8" x14ac:dyDescent="0.2">
      <c r="A1474">
        <v>23.28</v>
      </c>
      <c r="B1474">
        <v>13.71</v>
      </c>
      <c r="C1474">
        <v>180.140625</v>
      </c>
      <c r="F1474">
        <v>0.13574257425742575</v>
      </c>
      <c r="G1474">
        <f>23280/(3.14*(7.77^2)/4)</f>
        <v>491.21461707842451</v>
      </c>
      <c r="H1474">
        <v>23280</v>
      </c>
    </row>
    <row r="1475" spans="1:8" x14ac:dyDescent="0.2">
      <c r="A1475">
        <v>23.28</v>
      </c>
      <c r="B1475">
        <v>13.72</v>
      </c>
      <c r="C1475">
        <v>180.25</v>
      </c>
      <c r="F1475">
        <v>0.13584158415841585</v>
      </c>
      <c r="G1475">
        <f>23280/(3.14*(7.77^2)/4)</f>
        <v>491.21461707842451</v>
      </c>
      <c r="H1475">
        <v>23280</v>
      </c>
    </row>
    <row r="1476" spans="1:8" x14ac:dyDescent="0.2">
      <c r="A1476">
        <v>23.28</v>
      </c>
      <c r="B1476">
        <v>13.73</v>
      </c>
      <c r="C1476">
        <v>180.359375</v>
      </c>
      <c r="F1476">
        <v>0.13594059405940595</v>
      </c>
      <c r="G1476">
        <f>23280/(3.14*(7.77^2)/4)</f>
        <v>491.21461707842451</v>
      </c>
      <c r="H1476">
        <v>23280</v>
      </c>
    </row>
    <row r="1477" spans="1:8" x14ac:dyDescent="0.2">
      <c r="A1477">
        <v>23.24</v>
      </c>
      <c r="B1477">
        <v>13.74</v>
      </c>
      <c r="C1477">
        <v>180.46875</v>
      </c>
      <c r="F1477">
        <v>0.13603960396039605</v>
      </c>
      <c r="G1477">
        <f>23240/(3.14*(7.77^2)/4)</f>
        <v>490.37060570887394</v>
      </c>
      <c r="H1477">
        <v>23240</v>
      </c>
    </row>
    <row r="1478" spans="1:8" x14ac:dyDescent="0.2">
      <c r="A1478">
        <v>23.24</v>
      </c>
      <c r="B1478">
        <v>13.75</v>
      </c>
      <c r="C1478">
        <v>180.6875</v>
      </c>
      <c r="F1478">
        <v>0.13613861386138615</v>
      </c>
      <c r="G1478">
        <f>23240/(3.14*(7.77^2)/4)</f>
        <v>490.37060570887394</v>
      </c>
      <c r="H1478">
        <v>23240</v>
      </c>
    </row>
    <row r="1479" spans="1:8" x14ac:dyDescent="0.2">
      <c r="A1479">
        <v>23.32</v>
      </c>
      <c r="B1479">
        <v>13.76</v>
      </c>
      <c r="C1479">
        <v>180.796875</v>
      </c>
      <c r="F1479">
        <v>0.13623762376237625</v>
      </c>
      <c r="G1479">
        <f>23320/(3.14*(7.77^2)/4)</f>
        <v>492.05862844797508</v>
      </c>
      <c r="H1479">
        <v>23320</v>
      </c>
    </row>
    <row r="1480" spans="1:8" x14ac:dyDescent="0.2">
      <c r="A1480">
        <v>23.32</v>
      </c>
      <c r="B1480">
        <v>13.77</v>
      </c>
      <c r="C1480">
        <v>180.90625</v>
      </c>
      <c r="F1480">
        <v>0.13633663366336632</v>
      </c>
      <c r="G1480">
        <f>23320/(3.14*(7.77^2)/4)</f>
        <v>492.05862844797508</v>
      </c>
      <c r="H1480">
        <v>23320</v>
      </c>
    </row>
    <row r="1481" spans="1:8" x14ac:dyDescent="0.2">
      <c r="A1481">
        <v>23.3</v>
      </c>
      <c r="B1481">
        <v>13.78</v>
      </c>
      <c r="C1481">
        <v>181.015625</v>
      </c>
      <c r="F1481">
        <v>0.13643564356435642</v>
      </c>
      <c r="G1481">
        <f>23300/(3.14*(7.77^2)/4)</f>
        <v>491.6366227631998</v>
      </c>
      <c r="H1481">
        <v>23300</v>
      </c>
    </row>
    <row r="1482" spans="1:8" x14ac:dyDescent="0.2">
      <c r="A1482">
        <v>23.3</v>
      </c>
      <c r="B1482">
        <v>13.79</v>
      </c>
      <c r="C1482">
        <v>181.125</v>
      </c>
      <c r="F1482">
        <v>0.13653465346534652</v>
      </c>
      <c r="G1482">
        <f>23300/(3.14*(7.77^2)/4)</f>
        <v>491.6366227631998</v>
      </c>
      <c r="H1482">
        <v>23300</v>
      </c>
    </row>
    <row r="1483" spans="1:8" x14ac:dyDescent="0.2">
      <c r="A1483">
        <v>23.34</v>
      </c>
      <c r="B1483">
        <v>13.8</v>
      </c>
      <c r="C1483">
        <v>181.34375</v>
      </c>
      <c r="F1483">
        <v>0.13663366336633664</v>
      </c>
      <c r="G1483">
        <f>23340/(3.14*(7.77^2)/4)</f>
        <v>492.48063413275037</v>
      </c>
      <c r="H1483">
        <v>23340</v>
      </c>
    </row>
    <row r="1484" spans="1:8" x14ac:dyDescent="0.2">
      <c r="A1484">
        <v>23.34</v>
      </c>
      <c r="B1484">
        <v>13.81</v>
      </c>
      <c r="C1484">
        <v>181.453125</v>
      </c>
      <c r="F1484">
        <v>0.13673267326732674</v>
      </c>
      <c r="G1484">
        <f>23340/(3.14*(7.77^2)/4)</f>
        <v>492.48063413275037</v>
      </c>
      <c r="H1484">
        <v>23340</v>
      </c>
    </row>
    <row r="1485" spans="1:8" x14ac:dyDescent="0.2">
      <c r="A1485">
        <v>23.34</v>
      </c>
      <c r="B1485">
        <v>13.82</v>
      </c>
      <c r="C1485">
        <v>181.5625</v>
      </c>
      <c r="F1485">
        <v>0.13683168316831684</v>
      </c>
      <c r="G1485">
        <f>23340/(3.14*(7.77^2)/4)</f>
        <v>492.48063413275037</v>
      </c>
      <c r="H1485">
        <v>23340</v>
      </c>
    </row>
    <row r="1486" spans="1:8" x14ac:dyDescent="0.2">
      <c r="A1486">
        <v>23.34</v>
      </c>
      <c r="B1486">
        <v>13.83</v>
      </c>
      <c r="C1486">
        <v>181.671875</v>
      </c>
      <c r="F1486">
        <v>0.13693069306930694</v>
      </c>
      <c r="G1486">
        <f>23340/(3.14*(7.77^2)/4)</f>
        <v>492.48063413275037</v>
      </c>
      <c r="H1486">
        <v>23340</v>
      </c>
    </row>
    <row r="1487" spans="1:8" x14ac:dyDescent="0.2">
      <c r="A1487">
        <v>23.34</v>
      </c>
      <c r="B1487">
        <v>13.84</v>
      </c>
      <c r="C1487">
        <v>181.78125</v>
      </c>
      <c r="F1487">
        <v>0.13702970297029704</v>
      </c>
      <c r="G1487">
        <f>23340/(3.14*(7.77^2)/4)</f>
        <v>492.48063413275037</v>
      </c>
      <c r="H1487">
        <v>23340</v>
      </c>
    </row>
    <row r="1488" spans="1:8" x14ac:dyDescent="0.2">
      <c r="A1488">
        <v>23.3</v>
      </c>
      <c r="B1488">
        <v>13.84</v>
      </c>
      <c r="C1488">
        <v>181.890625</v>
      </c>
      <c r="F1488">
        <v>0.13702970297029704</v>
      </c>
      <c r="G1488">
        <f>23300/(3.14*(7.77^2)/4)</f>
        <v>491.6366227631998</v>
      </c>
      <c r="H1488">
        <v>23300</v>
      </c>
    </row>
    <row r="1489" spans="1:8" x14ac:dyDescent="0.2">
      <c r="A1489">
        <v>23.3</v>
      </c>
      <c r="B1489">
        <v>13.85</v>
      </c>
      <c r="C1489">
        <v>182</v>
      </c>
      <c r="F1489">
        <v>0.13712871287128711</v>
      </c>
      <c r="G1489">
        <f>23300/(3.14*(7.77^2)/4)</f>
        <v>491.6366227631998</v>
      </c>
      <c r="H1489">
        <v>23300</v>
      </c>
    </row>
    <row r="1490" spans="1:8" x14ac:dyDescent="0.2">
      <c r="A1490">
        <v>23.3</v>
      </c>
      <c r="B1490">
        <v>13.86</v>
      </c>
      <c r="C1490">
        <v>182.109375</v>
      </c>
      <c r="F1490">
        <v>0.13722772277227721</v>
      </c>
      <c r="G1490">
        <f>23300/(3.14*(7.77^2)/4)</f>
        <v>491.6366227631998</v>
      </c>
      <c r="H1490">
        <v>23300</v>
      </c>
    </row>
    <row r="1491" spans="1:8" x14ac:dyDescent="0.2">
      <c r="A1491">
        <v>23.32</v>
      </c>
      <c r="B1491">
        <v>13.87</v>
      </c>
      <c r="C1491">
        <v>182.21875</v>
      </c>
      <c r="F1491">
        <v>0.13732673267326731</v>
      </c>
      <c r="G1491">
        <f>23320/(3.14*(7.77^2)/4)</f>
        <v>492.05862844797508</v>
      </c>
      <c r="H1491">
        <v>23320</v>
      </c>
    </row>
    <row r="1492" spans="1:8" x14ac:dyDescent="0.2">
      <c r="A1492">
        <v>23.32</v>
      </c>
      <c r="B1492">
        <v>13.88</v>
      </c>
      <c r="C1492">
        <v>182.328125</v>
      </c>
      <c r="F1492">
        <v>0.13742574257425744</v>
      </c>
      <c r="G1492">
        <f>23320/(3.14*(7.77^2)/4)</f>
        <v>492.05862844797508</v>
      </c>
      <c r="H1492">
        <v>23320</v>
      </c>
    </row>
    <row r="1493" spans="1:8" x14ac:dyDescent="0.2">
      <c r="A1493">
        <v>23.36</v>
      </c>
      <c r="B1493">
        <v>13.89</v>
      </c>
      <c r="C1493">
        <v>182.4375</v>
      </c>
      <c r="F1493">
        <v>0.13752475247524754</v>
      </c>
      <c r="G1493">
        <f t="shared" ref="G1493:G1498" si="33">23360/(3.14*(7.77^2)/4)</f>
        <v>492.90263981752565</v>
      </c>
      <c r="H1493">
        <v>23360</v>
      </c>
    </row>
    <row r="1494" spans="1:8" x14ac:dyDescent="0.2">
      <c r="A1494">
        <v>23.36</v>
      </c>
      <c r="B1494">
        <v>13.9</v>
      </c>
      <c r="C1494">
        <v>182.65625</v>
      </c>
      <c r="F1494">
        <v>0.13762376237623763</v>
      </c>
      <c r="G1494">
        <f t="shared" si="33"/>
        <v>492.90263981752565</v>
      </c>
      <c r="H1494">
        <v>23360</v>
      </c>
    </row>
    <row r="1495" spans="1:8" x14ac:dyDescent="0.2">
      <c r="A1495">
        <v>23.36</v>
      </c>
      <c r="B1495">
        <v>13.91</v>
      </c>
      <c r="C1495">
        <v>182.765625</v>
      </c>
      <c r="F1495">
        <v>0.13772277227722773</v>
      </c>
      <c r="G1495">
        <f t="shared" si="33"/>
        <v>492.90263981752565</v>
      </c>
      <c r="H1495">
        <v>23360</v>
      </c>
    </row>
    <row r="1496" spans="1:8" x14ac:dyDescent="0.2">
      <c r="A1496">
        <v>23.36</v>
      </c>
      <c r="B1496">
        <v>13.92</v>
      </c>
      <c r="C1496">
        <v>182.875</v>
      </c>
      <c r="F1496">
        <v>0.13782178217821783</v>
      </c>
      <c r="G1496">
        <f t="shared" si="33"/>
        <v>492.90263981752565</v>
      </c>
      <c r="H1496">
        <v>23360</v>
      </c>
    </row>
    <row r="1497" spans="1:8" x14ac:dyDescent="0.2">
      <c r="A1497">
        <v>23.36</v>
      </c>
      <c r="B1497">
        <v>13.93</v>
      </c>
      <c r="C1497">
        <v>182.984375</v>
      </c>
      <c r="F1497">
        <v>0.1379207920792079</v>
      </c>
      <c r="G1497">
        <f t="shared" si="33"/>
        <v>492.90263981752565</v>
      </c>
      <c r="H1497">
        <v>23360</v>
      </c>
    </row>
    <row r="1498" spans="1:8" x14ac:dyDescent="0.2">
      <c r="A1498">
        <v>23.36</v>
      </c>
      <c r="B1498">
        <v>13.94</v>
      </c>
      <c r="C1498">
        <v>183.09375</v>
      </c>
      <c r="F1498">
        <v>0.138019801980198</v>
      </c>
      <c r="G1498">
        <f t="shared" si="33"/>
        <v>492.90263981752565</v>
      </c>
      <c r="H1498">
        <v>23360</v>
      </c>
    </row>
    <row r="1499" spans="1:8" x14ac:dyDescent="0.2">
      <c r="A1499">
        <v>23.34</v>
      </c>
      <c r="B1499">
        <v>13.95</v>
      </c>
      <c r="C1499">
        <v>183.3125</v>
      </c>
      <c r="F1499">
        <v>0.1381188118811881</v>
      </c>
      <c r="G1499">
        <f>23340/(3.14*(7.77^2)/4)</f>
        <v>492.48063413275037</v>
      </c>
      <c r="H1499">
        <v>23340</v>
      </c>
    </row>
    <row r="1500" spans="1:8" x14ac:dyDescent="0.2">
      <c r="A1500">
        <v>23.34</v>
      </c>
      <c r="B1500">
        <v>13.96</v>
      </c>
      <c r="C1500">
        <v>183.421875</v>
      </c>
      <c r="F1500">
        <v>0.13821782178217823</v>
      </c>
      <c r="G1500">
        <f>23340/(3.14*(7.77^2)/4)</f>
        <v>492.48063413275037</v>
      </c>
      <c r="H1500">
        <v>23340</v>
      </c>
    </row>
    <row r="1501" spans="1:8" x14ac:dyDescent="0.2">
      <c r="A1501">
        <v>23.38</v>
      </c>
      <c r="B1501">
        <v>13.97</v>
      </c>
      <c r="C1501">
        <v>183.53125</v>
      </c>
      <c r="F1501">
        <v>0.13831683168316833</v>
      </c>
      <c r="G1501">
        <f>23380/(3.14*(7.77^2)/4)</f>
        <v>493.32464550230094</v>
      </c>
      <c r="H1501">
        <v>23380</v>
      </c>
    </row>
    <row r="1502" spans="1:8" x14ac:dyDescent="0.2">
      <c r="A1502">
        <v>23.38</v>
      </c>
      <c r="B1502">
        <v>13.98</v>
      </c>
      <c r="C1502">
        <v>183.640625</v>
      </c>
      <c r="F1502">
        <v>0.13841584158415843</v>
      </c>
      <c r="G1502">
        <f>23380/(3.14*(7.77^2)/4)</f>
        <v>493.32464550230094</v>
      </c>
      <c r="H1502">
        <v>23380</v>
      </c>
    </row>
    <row r="1503" spans="1:8" x14ac:dyDescent="0.2">
      <c r="A1503">
        <v>23.38</v>
      </c>
      <c r="B1503">
        <v>13.99</v>
      </c>
      <c r="C1503">
        <v>183.859375</v>
      </c>
      <c r="F1503">
        <v>0.13851485148514853</v>
      </c>
      <c r="G1503">
        <f>23380/(3.14*(7.77^2)/4)</f>
        <v>493.32464550230094</v>
      </c>
      <c r="H1503">
        <v>23380</v>
      </c>
    </row>
    <row r="1504" spans="1:8" x14ac:dyDescent="0.2">
      <c r="A1504">
        <v>23.38</v>
      </c>
      <c r="B1504">
        <v>14</v>
      </c>
      <c r="C1504">
        <v>183.96875</v>
      </c>
      <c r="F1504">
        <v>0.13861386138613863</v>
      </c>
      <c r="G1504">
        <f>23380/(3.14*(7.77^2)/4)</f>
        <v>493.32464550230094</v>
      </c>
      <c r="H1504">
        <v>23380</v>
      </c>
    </row>
    <row r="1505" spans="1:8" x14ac:dyDescent="0.2">
      <c r="A1505">
        <v>23.38</v>
      </c>
      <c r="B1505">
        <v>14.01</v>
      </c>
      <c r="C1505">
        <v>184.078125</v>
      </c>
      <c r="F1505">
        <v>0.1387128712871287</v>
      </c>
      <c r="G1505">
        <f>23380/(3.14*(7.77^2)/4)</f>
        <v>493.32464550230094</v>
      </c>
      <c r="H1505">
        <v>23380</v>
      </c>
    </row>
    <row r="1506" spans="1:8" x14ac:dyDescent="0.2">
      <c r="A1506">
        <v>23.4</v>
      </c>
      <c r="B1506">
        <v>14.02</v>
      </c>
      <c r="C1506">
        <v>184.1875</v>
      </c>
      <c r="F1506">
        <v>0.1388118811881188</v>
      </c>
      <c r="G1506">
        <f>23400/(3.14*(7.77^2)/4)</f>
        <v>493.74665118707622</v>
      </c>
      <c r="H1506">
        <v>23400</v>
      </c>
    </row>
    <row r="1507" spans="1:8" x14ac:dyDescent="0.2">
      <c r="A1507">
        <v>23.4</v>
      </c>
      <c r="B1507">
        <v>14.03</v>
      </c>
      <c r="C1507">
        <v>184.296875</v>
      </c>
      <c r="F1507">
        <v>0.1389108910891089</v>
      </c>
      <c r="G1507">
        <f>23400/(3.14*(7.77^2)/4)</f>
        <v>493.74665118707622</v>
      </c>
      <c r="H1507">
        <v>23400</v>
      </c>
    </row>
    <row r="1508" spans="1:8" x14ac:dyDescent="0.2">
      <c r="A1508">
        <v>23.38</v>
      </c>
      <c r="B1508">
        <v>14.04</v>
      </c>
      <c r="C1508">
        <v>184.40625</v>
      </c>
      <c r="F1508">
        <v>0.13900990099009899</v>
      </c>
      <c r="G1508">
        <f>23380/(3.14*(7.77^2)/4)</f>
        <v>493.32464550230094</v>
      </c>
      <c r="H1508">
        <v>23380</v>
      </c>
    </row>
    <row r="1509" spans="1:8" x14ac:dyDescent="0.2">
      <c r="A1509">
        <v>23.38</v>
      </c>
      <c r="B1509">
        <v>14.05</v>
      </c>
      <c r="C1509">
        <v>184.625</v>
      </c>
      <c r="F1509">
        <v>0.13910891089108912</v>
      </c>
      <c r="G1509">
        <f>23380/(3.14*(7.77^2)/4)</f>
        <v>493.32464550230094</v>
      </c>
      <c r="H1509">
        <v>23380</v>
      </c>
    </row>
    <row r="1510" spans="1:8" x14ac:dyDescent="0.2">
      <c r="A1510">
        <v>23.42</v>
      </c>
      <c r="B1510">
        <v>14.06</v>
      </c>
      <c r="C1510">
        <v>184.734375</v>
      </c>
      <c r="F1510">
        <v>0.13920792079207922</v>
      </c>
      <c r="G1510">
        <f>23420/(3.14*(7.77^2)/4)</f>
        <v>494.16865687185145</v>
      </c>
      <c r="H1510">
        <v>23420</v>
      </c>
    </row>
    <row r="1511" spans="1:8" x14ac:dyDescent="0.2">
      <c r="A1511">
        <v>23.42</v>
      </c>
      <c r="B1511">
        <v>14.07</v>
      </c>
      <c r="C1511">
        <v>184.84375</v>
      </c>
      <c r="F1511">
        <v>0.13930693069306932</v>
      </c>
      <c r="G1511">
        <f>23420/(3.14*(7.77^2)/4)</f>
        <v>494.16865687185145</v>
      </c>
      <c r="H1511">
        <v>23420</v>
      </c>
    </row>
    <row r="1512" spans="1:8" x14ac:dyDescent="0.2">
      <c r="A1512">
        <v>23.44</v>
      </c>
      <c r="B1512">
        <v>14.08</v>
      </c>
      <c r="C1512">
        <v>184.953125</v>
      </c>
      <c r="F1512">
        <v>0.13940594059405942</v>
      </c>
      <c r="G1512">
        <f>23440/(3.14*(7.77^2)/4)</f>
        <v>494.59066255662674</v>
      </c>
      <c r="H1512">
        <v>23440</v>
      </c>
    </row>
    <row r="1513" spans="1:8" x14ac:dyDescent="0.2">
      <c r="A1513">
        <v>23.44</v>
      </c>
      <c r="B1513">
        <v>14.09</v>
      </c>
      <c r="C1513">
        <v>185.0625</v>
      </c>
      <c r="F1513">
        <v>0.13950495049504949</v>
      </c>
      <c r="G1513">
        <f>23440/(3.14*(7.77^2)/4)</f>
        <v>494.59066255662674</v>
      </c>
      <c r="H1513">
        <v>23440</v>
      </c>
    </row>
    <row r="1514" spans="1:8" x14ac:dyDescent="0.2">
      <c r="A1514">
        <v>23.4</v>
      </c>
      <c r="B1514">
        <v>14.1</v>
      </c>
      <c r="C1514">
        <v>185.28125</v>
      </c>
      <c r="F1514">
        <v>0.13960396039603959</v>
      </c>
      <c r="G1514">
        <f>23400/(3.14*(7.77^2)/4)</f>
        <v>493.74665118707622</v>
      </c>
      <c r="H1514">
        <v>23400</v>
      </c>
    </row>
    <row r="1515" spans="1:8" x14ac:dyDescent="0.2">
      <c r="A1515">
        <v>23.4</v>
      </c>
      <c r="B1515">
        <v>14.11</v>
      </c>
      <c r="C1515">
        <v>185.390625</v>
      </c>
      <c r="F1515">
        <v>0.13970297029702969</v>
      </c>
      <c r="G1515">
        <f>23400/(3.14*(7.77^2)/4)</f>
        <v>493.74665118707622</v>
      </c>
      <c r="H1515">
        <v>23400</v>
      </c>
    </row>
    <row r="1516" spans="1:8" x14ac:dyDescent="0.2">
      <c r="A1516">
        <v>23.4</v>
      </c>
      <c r="B1516">
        <v>14.12</v>
      </c>
      <c r="C1516">
        <v>185.5</v>
      </c>
      <c r="F1516">
        <v>0.13980198019801979</v>
      </c>
      <c r="G1516">
        <f>23400/(3.14*(7.77^2)/4)</f>
        <v>493.74665118707622</v>
      </c>
      <c r="H1516">
        <v>23400</v>
      </c>
    </row>
    <row r="1517" spans="1:8" x14ac:dyDescent="0.2">
      <c r="A1517">
        <v>23.4</v>
      </c>
      <c r="B1517">
        <v>14.13</v>
      </c>
      <c r="C1517">
        <v>185.609375</v>
      </c>
      <c r="F1517">
        <v>0.13990099009900991</v>
      </c>
      <c r="G1517">
        <f>23400/(3.14*(7.77^2)/4)</f>
        <v>493.74665118707622</v>
      </c>
      <c r="H1517">
        <v>23400</v>
      </c>
    </row>
    <row r="1518" spans="1:8" x14ac:dyDescent="0.2">
      <c r="A1518">
        <v>23.42</v>
      </c>
      <c r="B1518">
        <v>14.14</v>
      </c>
      <c r="C1518">
        <v>185.828125</v>
      </c>
      <c r="F1518">
        <v>0.14000000000000001</v>
      </c>
      <c r="G1518">
        <f>23420/(3.14*(7.77^2)/4)</f>
        <v>494.16865687185145</v>
      </c>
      <c r="H1518">
        <v>23420</v>
      </c>
    </row>
    <row r="1519" spans="1:8" x14ac:dyDescent="0.2">
      <c r="A1519">
        <v>23.42</v>
      </c>
      <c r="B1519">
        <v>14.15</v>
      </c>
      <c r="C1519">
        <v>185.9375</v>
      </c>
      <c r="F1519">
        <v>0.14009900990099011</v>
      </c>
      <c r="G1519">
        <f>23420/(3.14*(7.77^2)/4)</f>
        <v>494.16865687185145</v>
      </c>
      <c r="H1519">
        <v>23420</v>
      </c>
    </row>
    <row r="1520" spans="1:8" x14ac:dyDescent="0.2">
      <c r="A1520">
        <v>23.42</v>
      </c>
      <c r="B1520">
        <v>14.16</v>
      </c>
      <c r="C1520">
        <v>186.046875</v>
      </c>
      <c r="F1520">
        <v>0.14019801980198021</v>
      </c>
      <c r="G1520">
        <f>23420/(3.14*(7.77^2)/4)</f>
        <v>494.16865687185145</v>
      </c>
      <c r="H1520">
        <v>23420</v>
      </c>
    </row>
    <row r="1521" spans="1:8" x14ac:dyDescent="0.2">
      <c r="A1521">
        <v>23.44</v>
      </c>
      <c r="B1521">
        <v>14.17</v>
      </c>
      <c r="C1521">
        <v>186.15625</v>
      </c>
      <c r="F1521">
        <v>0.14029702970297028</v>
      </c>
      <c r="G1521">
        <f>23440/(3.14*(7.77^2)/4)</f>
        <v>494.59066255662674</v>
      </c>
      <c r="H1521">
        <v>23440</v>
      </c>
    </row>
    <row r="1522" spans="1:8" x14ac:dyDescent="0.2">
      <c r="A1522">
        <v>23.44</v>
      </c>
      <c r="B1522">
        <v>14.18</v>
      </c>
      <c r="C1522">
        <v>186.265625</v>
      </c>
      <c r="F1522">
        <v>0.14039603960396038</v>
      </c>
      <c r="G1522">
        <f>23440/(3.14*(7.77^2)/4)</f>
        <v>494.59066255662674</v>
      </c>
      <c r="H1522">
        <v>23440</v>
      </c>
    </row>
    <row r="1523" spans="1:8" x14ac:dyDescent="0.2">
      <c r="A1523">
        <v>23.44</v>
      </c>
      <c r="B1523">
        <v>14.18</v>
      </c>
      <c r="C1523">
        <v>186.375</v>
      </c>
      <c r="F1523">
        <v>0.14039603960396038</v>
      </c>
      <c r="G1523">
        <f>23440/(3.14*(7.77^2)/4)</f>
        <v>494.59066255662674</v>
      </c>
      <c r="H1523">
        <v>23440</v>
      </c>
    </row>
    <row r="1524" spans="1:8" x14ac:dyDescent="0.2">
      <c r="A1524">
        <v>23.44</v>
      </c>
      <c r="B1524">
        <v>14.19</v>
      </c>
      <c r="C1524">
        <v>186.484375</v>
      </c>
      <c r="F1524">
        <v>0.14049504950495048</v>
      </c>
      <c r="G1524">
        <f>23440/(3.14*(7.77^2)/4)</f>
        <v>494.59066255662674</v>
      </c>
      <c r="H1524">
        <v>23440</v>
      </c>
    </row>
    <row r="1525" spans="1:8" x14ac:dyDescent="0.2">
      <c r="A1525">
        <v>23.44</v>
      </c>
      <c r="B1525">
        <v>14.2</v>
      </c>
      <c r="C1525">
        <v>186.59375</v>
      </c>
      <c r="F1525">
        <v>0.14059405940594058</v>
      </c>
      <c r="G1525">
        <f>23440/(3.14*(7.77^2)/4)</f>
        <v>494.59066255662674</v>
      </c>
      <c r="H1525">
        <v>23440</v>
      </c>
    </row>
    <row r="1526" spans="1:8" x14ac:dyDescent="0.2">
      <c r="A1526">
        <v>23.46</v>
      </c>
      <c r="B1526">
        <v>14.21</v>
      </c>
      <c r="C1526">
        <v>186.703125</v>
      </c>
      <c r="F1526">
        <v>0.14069306930693071</v>
      </c>
      <c r="G1526">
        <f>23460/(3.14*(7.77^2)/4)</f>
        <v>495.01266824140203</v>
      </c>
      <c r="H1526">
        <v>23460</v>
      </c>
    </row>
    <row r="1527" spans="1:8" x14ac:dyDescent="0.2">
      <c r="A1527">
        <v>23.46</v>
      </c>
      <c r="B1527">
        <v>14.22</v>
      </c>
      <c r="C1527">
        <v>186.8125</v>
      </c>
      <c r="F1527">
        <v>0.14079207920792081</v>
      </c>
      <c r="G1527">
        <f>23460/(3.14*(7.77^2)/4)</f>
        <v>495.01266824140203</v>
      </c>
      <c r="H1527">
        <v>23460</v>
      </c>
    </row>
    <row r="1528" spans="1:8" x14ac:dyDescent="0.2">
      <c r="A1528">
        <v>23.48</v>
      </c>
      <c r="B1528">
        <v>14.22</v>
      </c>
      <c r="C1528">
        <v>186.921875</v>
      </c>
      <c r="F1528">
        <v>0.14079207920792081</v>
      </c>
      <c r="G1528">
        <f>23480/(3.14*(7.77^2)/4)</f>
        <v>495.43467392617731</v>
      </c>
      <c r="H1528">
        <v>23480</v>
      </c>
    </row>
    <row r="1529" spans="1:8" x14ac:dyDescent="0.2">
      <c r="A1529">
        <v>23.48</v>
      </c>
      <c r="B1529">
        <v>14.23</v>
      </c>
      <c r="C1529">
        <v>187.03125</v>
      </c>
      <c r="F1529">
        <v>0.14089108910891091</v>
      </c>
      <c r="G1529">
        <f>23480/(3.14*(7.77^2)/4)</f>
        <v>495.43467392617731</v>
      </c>
      <c r="H1529">
        <v>23480</v>
      </c>
    </row>
    <row r="1530" spans="1:8" x14ac:dyDescent="0.2">
      <c r="A1530">
        <v>23.48</v>
      </c>
      <c r="B1530">
        <v>14.24</v>
      </c>
      <c r="C1530">
        <v>187.140625</v>
      </c>
      <c r="F1530">
        <v>0.140990099009901</v>
      </c>
      <c r="G1530">
        <f>23480/(3.14*(7.77^2)/4)</f>
        <v>495.43467392617731</v>
      </c>
      <c r="H1530">
        <v>23480</v>
      </c>
    </row>
    <row r="1531" spans="1:8" x14ac:dyDescent="0.2">
      <c r="A1531">
        <v>23.44</v>
      </c>
      <c r="B1531">
        <v>14.25</v>
      </c>
      <c r="C1531">
        <v>187.25</v>
      </c>
      <c r="F1531">
        <v>0.14108910891089108</v>
      </c>
      <c r="G1531">
        <f>23440/(3.14*(7.77^2)/4)</f>
        <v>494.59066255662674</v>
      </c>
      <c r="H1531">
        <v>23440</v>
      </c>
    </row>
    <row r="1532" spans="1:8" x14ac:dyDescent="0.2">
      <c r="A1532">
        <v>23.44</v>
      </c>
      <c r="B1532">
        <v>14.26</v>
      </c>
      <c r="C1532">
        <v>187.359375</v>
      </c>
      <c r="F1532">
        <v>0.14118811881188117</v>
      </c>
      <c r="G1532">
        <f>23440/(3.14*(7.77^2)/4)</f>
        <v>494.59066255662674</v>
      </c>
      <c r="H1532">
        <v>23440</v>
      </c>
    </row>
    <row r="1533" spans="1:8" x14ac:dyDescent="0.2">
      <c r="A1533">
        <v>23.48</v>
      </c>
      <c r="B1533">
        <v>14.27</v>
      </c>
      <c r="C1533">
        <v>187.578125</v>
      </c>
      <c r="F1533">
        <v>0.14128712871287127</v>
      </c>
      <c r="G1533">
        <f t="shared" ref="G1533:G1538" si="34">23480/(3.14*(7.77^2)/4)</f>
        <v>495.43467392617731</v>
      </c>
      <c r="H1533">
        <v>23480</v>
      </c>
    </row>
    <row r="1534" spans="1:8" x14ac:dyDescent="0.2">
      <c r="A1534">
        <v>23.48</v>
      </c>
      <c r="B1534">
        <v>14.28</v>
      </c>
      <c r="C1534">
        <v>187.6875</v>
      </c>
      <c r="F1534">
        <v>0.14138613861386137</v>
      </c>
      <c r="G1534">
        <f t="shared" si="34"/>
        <v>495.43467392617731</v>
      </c>
      <c r="H1534">
        <v>23480</v>
      </c>
    </row>
    <row r="1535" spans="1:8" x14ac:dyDescent="0.2">
      <c r="A1535">
        <v>23.48</v>
      </c>
      <c r="B1535">
        <v>14.29</v>
      </c>
      <c r="C1535">
        <v>187.796875</v>
      </c>
      <c r="F1535">
        <v>0.14148514851485147</v>
      </c>
      <c r="G1535">
        <f t="shared" si="34"/>
        <v>495.43467392617731</v>
      </c>
      <c r="H1535">
        <v>23480</v>
      </c>
    </row>
    <row r="1536" spans="1:8" x14ac:dyDescent="0.2">
      <c r="A1536">
        <v>23.48</v>
      </c>
      <c r="B1536">
        <v>14.3</v>
      </c>
      <c r="C1536">
        <v>187.90625</v>
      </c>
      <c r="F1536">
        <v>0.1415841584158416</v>
      </c>
      <c r="G1536">
        <f t="shared" si="34"/>
        <v>495.43467392617731</v>
      </c>
      <c r="H1536">
        <v>23480</v>
      </c>
    </row>
    <row r="1537" spans="1:8" x14ac:dyDescent="0.2">
      <c r="A1537">
        <v>23.48</v>
      </c>
      <c r="B1537">
        <v>14.31</v>
      </c>
      <c r="C1537">
        <v>188.125</v>
      </c>
      <c r="F1537">
        <v>0.1416831683168317</v>
      </c>
      <c r="G1537">
        <f t="shared" si="34"/>
        <v>495.43467392617731</v>
      </c>
      <c r="H1537">
        <v>23480</v>
      </c>
    </row>
    <row r="1538" spans="1:8" x14ac:dyDescent="0.2">
      <c r="A1538">
        <v>23.48</v>
      </c>
      <c r="B1538">
        <v>14.32</v>
      </c>
      <c r="C1538">
        <v>188.234375</v>
      </c>
      <c r="F1538">
        <v>0.1417821782178218</v>
      </c>
      <c r="G1538">
        <f t="shared" si="34"/>
        <v>495.43467392617731</v>
      </c>
      <c r="H1538">
        <v>23480</v>
      </c>
    </row>
    <row r="1539" spans="1:8" x14ac:dyDescent="0.2">
      <c r="A1539">
        <v>23.5</v>
      </c>
      <c r="B1539">
        <v>14.33</v>
      </c>
      <c r="C1539">
        <v>188.34375</v>
      </c>
      <c r="F1539">
        <v>0.14188118811881187</v>
      </c>
      <c r="G1539">
        <f>23500/(3.14*(7.77^2)/4)</f>
        <v>495.8566796109526</v>
      </c>
      <c r="H1539">
        <v>23500</v>
      </c>
    </row>
    <row r="1540" spans="1:8" x14ac:dyDescent="0.2">
      <c r="A1540">
        <v>23.5</v>
      </c>
      <c r="B1540">
        <v>14.34</v>
      </c>
      <c r="C1540">
        <v>188.453125</v>
      </c>
      <c r="F1540">
        <v>0.14198019801980197</v>
      </c>
      <c r="G1540">
        <f>23500/(3.14*(7.77^2)/4)</f>
        <v>495.8566796109526</v>
      </c>
      <c r="H1540">
        <v>23500</v>
      </c>
    </row>
    <row r="1541" spans="1:8" x14ac:dyDescent="0.2">
      <c r="A1541">
        <v>23.48</v>
      </c>
      <c r="B1541">
        <v>14.35</v>
      </c>
      <c r="C1541">
        <v>188.671875</v>
      </c>
      <c r="F1541">
        <v>0.14207920792079207</v>
      </c>
      <c r="G1541">
        <f>23480/(3.14*(7.77^2)/4)</f>
        <v>495.43467392617731</v>
      </c>
      <c r="H1541">
        <v>23480</v>
      </c>
    </row>
    <row r="1542" spans="1:8" x14ac:dyDescent="0.2">
      <c r="A1542">
        <v>23.48</v>
      </c>
      <c r="B1542">
        <v>14.36</v>
      </c>
      <c r="C1542">
        <v>188.78125</v>
      </c>
      <c r="F1542">
        <v>0.14217821782178217</v>
      </c>
      <c r="G1542">
        <f>23480/(3.14*(7.77^2)/4)</f>
        <v>495.43467392617731</v>
      </c>
      <c r="H1542">
        <v>23480</v>
      </c>
    </row>
    <row r="1543" spans="1:8" x14ac:dyDescent="0.2">
      <c r="A1543">
        <v>23.52</v>
      </c>
      <c r="B1543">
        <v>14.37</v>
      </c>
      <c r="C1543">
        <v>188.890625</v>
      </c>
      <c r="F1543">
        <v>0.14227722772277226</v>
      </c>
      <c r="G1543">
        <f>23520/(3.14*(7.77^2)/4)</f>
        <v>496.27868529572788</v>
      </c>
      <c r="H1543">
        <v>23520</v>
      </c>
    </row>
    <row r="1544" spans="1:8" x14ac:dyDescent="0.2">
      <c r="A1544">
        <v>23.52</v>
      </c>
      <c r="B1544">
        <v>14.38</v>
      </c>
      <c r="C1544">
        <v>189</v>
      </c>
      <c r="F1544">
        <v>0.14237623762376239</v>
      </c>
      <c r="G1544">
        <f>23520/(3.14*(7.77^2)/4)</f>
        <v>496.27868529572788</v>
      </c>
      <c r="H1544">
        <v>23520</v>
      </c>
    </row>
    <row r="1545" spans="1:8" x14ac:dyDescent="0.2">
      <c r="A1545">
        <v>23.54</v>
      </c>
      <c r="B1545">
        <v>14.39</v>
      </c>
      <c r="C1545">
        <v>189.21875</v>
      </c>
      <c r="F1545">
        <v>0.14247524752475249</v>
      </c>
      <c r="G1545">
        <f>23540/(3.14*(7.77^2)/4)</f>
        <v>496.70069098050317</v>
      </c>
      <c r="H1545">
        <v>23540</v>
      </c>
    </row>
    <row r="1546" spans="1:8" x14ac:dyDescent="0.2">
      <c r="A1546">
        <v>23.54</v>
      </c>
      <c r="B1546">
        <v>14.4</v>
      </c>
      <c r="C1546">
        <v>189.328125</v>
      </c>
      <c r="F1546">
        <v>0.14257425742574259</v>
      </c>
      <c r="G1546">
        <f>23540/(3.14*(7.77^2)/4)</f>
        <v>496.70069098050317</v>
      </c>
      <c r="H1546">
        <v>23540</v>
      </c>
    </row>
    <row r="1547" spans="1:8" x14ac:dyDescent="0.2">
      <c r="A1547">
        <v>23.54</v>
      </c>
      <c r="B1547">
        <v>14.41</v>
      </c>
      <c r="C1547">
        <v>189.4375</v>
      </c>
      <c r="F1547">
        <v>0.14267326732673266</v>
      </c>
      <c r="G1547">
        <f>23540/(3.14*(7.77^2)/4)</f>
        <v>496.70069098050317</v>
      </c>
      <c r="H1547">
        <v>23540</v>
      </c>
    </row>
    <row r="1548" spans="1:8" x14ac:dyDescent="0.2">
      <c r="A1548">
        <v>23.5</v>
      </c>
      <c r="B1548">
        <v>14.42</v>
      </c>
      <c r="C1548">
        <v>189.546875</v>
      </c>
      <c r="F1548">
        <v>0.14277227722772276</v>
      </c>
      <c r="G1548">
        <f>23500/(3.14*(7.77^2)/4)</f>
        <v>495.8566796109526</v>
      </c>
      <c r="H1548">
        <v>23500</v>
      </c>
    </row>
    <row r="1549" spans="1:8" x14ac:dyDescent="0.2">
      <c r="A1549">
        <v>23.56</v>
      </c>
      <c r="B1549">
        <v>14.43</v>
      </c>
      <c r="C1549">
        <v>189.765625</v>
      </c>
      <c r="F1549">
        <v>0.14287128712871286</v>
      </c>
      <c r="G1549">
        <f>23560/(3.14*(7.77^2)/4)</f>
        <v>497.12269666527845</v>
      </c>
      <c r="H1549">
        <v>23560</v>
      </c>
    </row>
    <row r="1550" spans="1:8" x14ac:dyDescent="0.2">
      <c r="A1550">
        <v>23.56</v>
      </c>
      <c r="B1550">
        <v>14.44</v>
      </c>
      <c r="C1550">
        <v>189.875</v>
      </c>
      <c r="F1550">
        <v>0.14297029702970296</v>
      </c>
      <c r="G1550">
        <f>23560/(3.14*(7.77^2)/4)</f>
        <v>497.12269666527845</v>
      </c>
      <c r="H1550">
        <v>23560</v>
      </c>
    </row>
    <row r="1551" spans="1:8" x14ac:dyDescent="0.2">
      <c r="A1551">
        <v>23.56</v>
      </c>
      <c r="B1551">
        <v>14.45</v>
      </c>
      <c r="C1551">
        <v>189.984375</v>
      </c>
      <c r="F1551">
        <v>0.14306930693069306</v>
      </c>
      <c r="G1551">
        <f>23560/(3.14*(7.77^2)/4)</f>
        <v>497.12269666527845</v>
      </c>
      <c r="H1551">
        <v>23560</v>
      </c>
    </row>
    <row r="1552" spans="1:8" x14ac:dyDescent="0.2">
      <c r="A1552">
        <v>23.56</v>
      </c>
      <c r="B1552">
        <v>14.46</v>
      </c>
      <c r="C1552">
        <v>190.09375</v>
      </c>
      <c r="F1552">
        <v>0.14316831683168318</v>
      </c>
      <c r="G1552">
        <f>23560/(3.14*(7.77^2)/4)</f>
        <v>497.12269666527845</v>
      </c>
      <c r="H1552">
        <v>23560</v>
      </c>
    </row>
    <row r="1553" spans="1:8" x14ac:dyDescent="0.2">
      <c r="A1553">
        <v>23.56</v>
      </c>
      <c r="B1553">
        <v>14.47</v>
      </c>
      <c r="C1553">
        <v>190.203125</v>
      </c>
      <c r="F1553">
        <v>0.14326732673267328</v>
      </c>
      <c r="G1553">
        <f>23560/(3.14*(7.77^2)/4)</f>
        <v>497.12269666527845</v>
      </c>
      <c r="H1553">
        <v>23560</v>
      </c>
    </row>
    <row r="1554" spans="1:8" x14ac:dyDescent="0.2">
      <c r="A1554">
        <v>23.54</v>
      </c>
      <c r="B1554">
        <v>14.47</v>
      </c>
      <c r="C1554">
        <v>190.3125</v>
      </c>
      <c r="F1554">
        <v>0.14326732673267328</v>
      </c>
      <c r="G1554">
        <f>23540/(3.14*(7.77^2)/4)</f>
        <v>496.70069098050317</v>
      </c>
      <c r="H1554">
        <v>23540</v>
      </c>
    </row>
    <row r="1555" spans="1:8" x14ac:dyDescent="0.2">
      <c r="A1555">
        <v>23.54</v>
      </c>
      <c r="B1555">
        <v>14.48</v>
      </c>
      <c r="C1555">
        <v>190.421875</v>
      </c>
      <c r="F1555">
        <v>0.14336633663366338</v>
      </c>
      <c r="G1555">
        <f>23540/(3.14*(7.77^2)/4)</f>
        <v>496.70069098050317</v>
      </c>
      <c r="H1555">
        <v>23540</v>
      </c>
    </row>
    <row r="1556" spans="1:8" x14ac:dyDescent="0.2">
      <c r="A1556">
        <v>23.54</v>
      </c>
      <c r="B1556">
        <v>14.49</v>
      </c>
      <c r="C1556">
        <v>190.53125</v>
      </c>
      <c r="F1556">
        <v>0.14346534653465345</v>
      </c>
      <c r="G1556">
        <f>23540/(3.14*(7.77^2)/4)</f>
        <v>496.70069098050317</v>
      </c>
      <c r="H1556">
        <v>23540</v>
      </c>
    </row>
    <row r="1557" spans="1:8" x14ac:dyDescent="0.2">
      <c r="A1557">
        <v>23.54</v>
      </c>
      <c r="B1557">
        <v>14.5</v>
      </c>
      <c r="C1557">
        <v>190.640625</v>
      </c>
      <c r="F1557">
        <v>0.14356435643564355</v>
      </c>
      <c r="G1557">
        <f>23540/(3.14*(7.77^2)/4)</f>
        <v>496.70069098050317</v>
      </c>
      <c r="H1557">
        <v>23540</v>
      </c>
    </row>
    <row r="1558" spans="1:8" x14ac:dyDescent="0.2">
      <c r="A1558">
        <v>23.54</v>
      </c>
      <c r="B1558">
        <v>14.51</v>
      </c>
      <c r="C1558">
        <v>190.75</v>
      </c>
      <c r="F1558">
        <v>0.14366336633663365</v>
      </c>
      <c r="G1558">
        <f>23540/(3.14*(7.77^2)/4)</f>
        <v>496.70069098050317</v>
      </c>
      <c r="H1558">
        <v>23540</v>
      </c>
    </row>
    <row r="1559" spans="1:8" x14ac:dyDescent="0.2">
      <c r="A1559">
        <v>23.58</v>
      </c>
      <c r="B1559">
        <v>14.52</v>
      </c>
      <c r="C1559">
        <v>190.859375</v>
      </c>
      <c r="F1559">
        <v>0.14376237623762375</v>
      </c>
      <c r="G1559">
        <f>23580/(3.14*(7.77^2)/4)</f>
        <v>497.54470235005368</v>
      </c>
      <c r="H1559">
        <v>23580</v>
      </c>
    </row>
    <row r="1560" spans="1:8" x14ac:dyDescent="0.2">
      <c r="A1560">
        <v>23.58</v>
      </c>
      <c r="B1560">
        <v>14.53</v>
      </c>
      <c r="C1560">
        <v>191.078125</v>
      </c>
      <c r="F1560">
        <v>0.14386138613861385</v>
      </c>
      <c r="G1560">
        <f>23580/(3.14*(7.77^2)/4)</f>
        <v>497.54470235005368</v>
      </c>
      <c r="H1560">
        <v>23580</v>
      </c>
    </row>
    <row r="1561" spans="1:8" x14ac:dyDescent="0.2">
      <c r="A1561">
        <v>23.58</v>
      </c>
      <c r="B1561">
        <v>14.54</v>
      </c>
      <c r="C1561">
        <v>191.1875</v>
      </c>
      <c r="F1561">
        <v>0.14396039603960395</v>
      </c>
      <c r="G1561">
        <f>23580/(3.14*(7.77^2)/4)</f>
        <v>497.54470235005368</v>
      </c>
      <c r="H1561">
        <v>23580</v>
      </c>
    </row>
    <row r="1562" spans="1:8" x14ac:dyDescent="0.2">
      <c r="A1562">
        <v>23.58</v>
      </c>
      <c r="B1562">
        <v>14.55</v>
      </c>
      <c r="C1562">
        <v>191.296875</v>
      </c>
      <c r="F1562">
        <v>0.14405940594059408</v>
      </c>
      <c r="G1562">
        <f>23580/(3.14*(7.77^2)/4)</f>
        <v>497.54470235005368</v>
      </c>
      <c r="H1562">
        <v>23580</v>
      </c>
    </row>
    <row r="1563" spans="1:8" x14ac:dyDescent="0.2">
      <c r="A1563">
        <v>23.58</v>
      </c>
      <c r="B1563">
        <v>14.56</v>
      </c>
      <c r="C1563">
        <v>191.40625</v>
      </c>
      <c r="F1563">
        <v>0.14415841584158418</v>
      </c>
      <c r="G1563">
        <f>23580/(3.14*(7.77^2)/4)</f>
        <v>497.54470235005368</v>
      </c>
      <c r="H1563">
        <v>23580</v>
      </c>
    </row>
    <row r="1564" spans="1:8" x14ac:dyDescent="0.2">
      <c r="A1564">
        <v>23.54</v>
      </c>
      <c r="B1564">
        <v>14.57</v>
      </c>
      <c r="C1564">
        <v>191.515625</v>
      </c>
      <c r="F1564">
        <v>0.14425742574257425</v>
      </c>
      <c r="G1564">
        <f>23540/(3.14*(7.77^2)/4)</f>
        <v>496.70069098050317</v>
      </c>
      <c r="H1564">
        <v>23540</v>
      </c>
    </row>
    <row r="1565" spans="1:8" x14ac:dyDescent="0.2">
      <c r="A1565">
        <v>23.58</v>
      </c>
      <c r="B1565">
        <v>14.58</v>
      </c>
      <c r="C1565">
        <v>191.734375</v>
      </c>
      <c r="F1565">
        <v>0.14435643564356435</v>
      </c>
      <c r="G1565">
        <f>23580/(3.14*(7.77^2)/4)</f>
        <v>497.54470235005368</v>
      </c>
      <c r="H1565">
        <v>23580</v>
      </c>
    </row>
    <row r="1566" spans="1:8" x14ac:dyDescent="0.2">
      <c r="A1566">
        <v>23.58</v>
      </c>
      <c r="B1566">
        <v>14.59</v>
      </c>
      <c r="C1566">
        <v>191.84375</v>
      </c>
      <c r="F1566">
        <v>0.14445544554455444</v>
      </c>
      <c r="G1566">
        <f>23580/(3.14*(7.77^2)/4)</f>
        <v>497.54470235005368</v>
      </c>
      <c r="H1566">
        <v>23580</v>
      </c>
    </row>
    <row r="1567" spans="1:8" x14ac:dyDescent="0.2">
      <c r="A1567">
        <v>23.58</v>
      </c>
      <c r="B1567">
        <v>14.6</v>
      </c>
      <c r="C1567">
        <v>191.953125</v>
      </c>
      <c r="F1567">
        <v>0.14455445544554454</v>
      </c>
      <c r="G1567">
        <f>23580/(3.14*(7.77^2)/4)</f>
        <v>497.54470235005368</v>
      </c>
      <c r="H1567">
        <v>23580</v>
      </c>
    </row>
    <row r="1568" spans="1:8" x14ac:dyDescent="0.2">
      <c r="A1568">
        <v>23.6</v>
      </c>
      <c r="B1568">
        <v>14.61</v>
      </c>
      <c r="C1568">
        <v>192.0625</v>
      </c>
      <c r="F1568">
        <v>0.14465346534653464</v>
      </c>
      <c r="G1568">
        <f>23600/(3.14*(7.77^2)/4)</f>
        <v>497.96670803482897</v>
      </c>
      <c r="H1568">
        <v>23600</v>
      </c>
    </row>
    <row r="1569" spans="1:8" x14ac:dyDescent="0.2">
      <c r="A1569">
        <v>23.6</v>
      </c>
      <c r="B1569">
        <v>14.62</v>
      </c>
      <c r="C1569">
        <v>192.171875</v>
      </c>
      <c r="F1569">
        <v>0.14475247524752474</v>
      </c>
      <c r="G1569">
        <f>23600/(3.14*(7.77^2)/4)</f>
        <v>497.96670803482897</v>
      </c>
      <c r="H1569">
        <v>23600</v>
      </c>
    </row>
    <row r="1570" spans="1:8" x14ac:dyDescent="0.2">
      <c r="A1570">
        <v>23.58</v>
      </c>
      <c r="B1570">
        <v>14.62</v>
      </c>
      <c r="C1570">
        <v>192.28125</v>
      </c>
      <c r="F1570">
        <v>0.14475247524752474</v>
      </c>
      <c r="G1570">
        <f>23580/(3.14*(7.77^2)/4)</f>
        <v>497.54470235005368</v>
      </c>
      <c r="H1570">
        <v>23580</v>
      </c>
    </row>
    <row r="1571" spans="1:8" x14ac:dyDescent="0.2">
      <c r="A1571">
        <v>23.58</v>
      </c>
      <c r="B1571">
        <v>14.63</v>
      </c>
      <c r="C1571">
        <v>192.390625</v>
      </c>
      <c r="F1571">
        <v>0.14485148514851487</v>
      </c>
      <c r="G1571">
        <f>23580/(3.14*(7.77^2)/4)</f>
        <v>497.54470235005368</v>
      </c>
      <c r="H1571">
        <v>23580</v>
      </c>
    </row>
    <row r="1572" spans="1:8" x14ac:dyDescent="0.2">
      <c r="A1572">
        <v>23.58</v>
      </c>
      <c r="B1572">
        <v>14.64</v>
      </c>
      <c r="C1572">
        <v>192.5</v>
      </c>
      <c r="F1572">
        <v>0.14495049504950497</v>
      </c>
      <c r="G1572">
        <f>23580/(3.14*(7.77^2)/4)</f>
        <v>497.54470235005368</v>
      </c>
      <c r="H1572">
        <v>23580</v>
      </c>
    </row>
    <row r="1573" spans="1:8" x14ac:dyDescent="0.2">
      <c r="A1573">
        <v>23.6</v>
      </c>
      <c r="B1573">
        <v>14.65</v>
      </c>
      <c r="C1573">
        <v>192.609375</v>
      </c>
      <c r="F1573">
        <v>0.14504950495049504</v>
      </c>
      <c r="G1573">
        <f>23600/(3.14*(7.77^2)/4)</f>
        <v>497.96670803482897</v>
      </c>
      <c r="H1573">
        <v>23600</v>
      </c>
    </row>
    <row r="1574" spans="1:8" x14ac:dyDescent="0.2">
      <c r="A1574">
        <v>23.6</v>
      </c>
      <c r="B1574">
        <v>14.66</v>
      </c>
      <c r="C1574">
        <v>192.71875</v>
      </c>
      <c r="F1574">
        <v>0.14514851485148514</v>
      </c>
      <c r="G1574">
        <f>23600/(3.14*(7.77^2)/4)</f>
        <v>497.96670803482897</v>
      </c>
      <c r="H1574">
        <v>23600</v>
      </c>
    </row>
    <row r="1575" spans="1:8" x14ac:dyDescent="0.2">
      <c r="A1575">
        <v>23.6</v>
      </c>
      <c r="B1575">
        <v>14.67</v>
      </c>
      <c r="C1575">
        <v>192.828125</v>
      </c>
      <c r="F1575">
        <v>0.14524752475247524</v>
      </c>
      <c r="G1575">
        <f>23600/(3.14*(7.77^2)/4)</f>
        <v>497.96670803482897</v>
      </c>
      <c r="H1575">
        <v>23600</v>
      </c>
    </row>
    <row r="1576" spans="1:8" x14ac:dyDescent="0.2">
      <c r="A1576">
        <v>23.62</v>
      </c>
      <c r="B1576">
        <v>14.67</v>
      </c>
      <c r="C1576">
        <v>192.9375</v>
      </c>
      <c r="F1576">
        <v>0.14524752475247524</v>
      </c>
      <c r="G1576">
        <f>23620/(3.14*(7.77^2)/4)</f>
        <v>498.38871371960425</v>
      </c>
      <c r="H1576">
        <v>23620</v>
      </c>
    </row>
    <row r="1577" spans="1:8" x14ac:dyDescent="0.2">
      <c r="A1577">
        <v>23.62</v>
      </c>
      <c r="B1577">
        <v>14.68</v>
      </c>
      <c r="C1577">
        <v>193.046875</v>
      </c>
      <c r="F1577">
        <v>0.14534653465346534</v>
      </c>
      <c r="G1577">
        <f>23620/(3.14*(7.77^2)/4)</f>
        <v>498.38871371960425</v>
      </c>
      <c r="H1577">
        <v>23620</v>
      </c>
    </row>
    <row r="1578" spans="1:8" x14ac:dyDescent="0.2">
      <c r="A1578">
        <v>23.6</v>
      </c>
      <c r="B1578">
        <v>14.69</v>
      </c>
      <c r="C1578">
        <v>193.15625</v>
      </c>
      <c r="F1578">
        <v>0.14544554455445544</v>
      </c>
      <c r="G1578">
        <f>23600/(3.14*(7.77^2)/4)</f>
        <v>497.96670803482897</v>
      </c>
      <c r="H1578">
        <v>23600</v>
      </c>
    </row>
    <row r="1579" spans="1:8" x14ac:dyDescent="0.2">
      <c r="A1579">
        <v>23.6</v>
      </c>
      <c r="B1579">
        <v>14.7</v>
      </c>
      <c r="C1579">
        <v>193.265625</v>
      </c>
      <c r="F1579">
        <v>0.14554455445544554</v>
      </c>
      <c r="G1579">
        <f>23600/(3.14*(7.77^2)/4)</f>
        <v>497.96670803482897</v>
      </c>
      <c r="H1579">
        <v>23600</v>
      </c>
    </row>
    <row r="1580" spans="1:8" x14ac:dyDescent="0.2">
      <c r="A1580">
        <v>23.6</v>
      </c>
      <c r="B1580">
        <v>14.71</v>
      </c>
      <c r="C1580">
        <v>193.375</v>
      </c>
      <c r="F1580">
        <v>0.14564356435643566</v>
      </c>
      <c r="G1580">
        <f>23600/(3.14*(7.77^2)/4)</f>
        <v>497.96670803482897</v>
      </c>
      <c r="H1580">
        <v>23600</v>
      </c>
    </row>
    <row r="1581" spans="1:8" x14ac:dyDescent="0.2">
      <c r="A1581">
        <v>23.62</v>
      </c>
      <c r="B1581">
        <v>14.72</v>
      </c>
      <c r="C1581">
        <v>193.484375</v>
      </c>
      <c r="F1581">
        <v>0.14574257425742576</v>
      </c>
      <c r="G1581">
        <f>23620/(3.14*(7.77^2)/4)</f>
        <v>498.38871371960425</v>
      </c>
      <c r="H1581">
        <v>23620</v>
      </c>
    </row>
    <row r="1582" spans="1:8" x14ac:dyDescent="0.2">
      <c r="A1582">
        <v>23.62</v>
      </c>
      <c r="B1582">
        <v>14.73</v>
      </c>
      <c r="C1582">
        <v>193.59375</v>
      </c>
      <c r="F1582">
        <v>0.14584158415841583</v>
      </c>
      <c r="G1582">
        <f>23620/(3.14*(7.77^2)/4)</f>
        <v>498.38871371960425</v>
      </c>
      <c r="H1582">
        <v>23620</v>
      </c>
    </row>
    <row r="1583" spans="1:8" x14ac:dyDescent="0.2">
      <c r="A1583">
        <v>23.64</v>
      </c>
      <c r="B1583">
        <v>14.73</v>
      </c>
      <c r="C1583">
        <v>193.703125</v>
      </c>
      <c r="F1583">
        <v>0.14584158415841583</v>
      </c>
      <c r="G1583">
        <f t="shared" ref="G1583:G1589" si="35">23640/(3.14*(7.77^2)/4)</f>
        <v>498.81071940437954</v>
      </c>
      <c r="H1583">
        <v>23640</v>
      </c>
    </row>
    <row r="1584" spans="1:8" x14ac:dyDescent="0.2">
      <c r="A1584">
        <v>23.64</v>
      </c>
      <c r="B1584">
        <v>14.74</v>
      </c>
      <c r="C1584">
        <v>193.8125</v>
      </c>
      <c r="F1584">
        <v>0.14594059405940593</v>
      </c>
      <c r="G1584">
        <f t="shared" si="35"/>
        <v>498.81071940437954</v>
      </c>
      <c r="H1584">
        <v>23640</v>
      </c>
    </row>
    <row r="1585" spans="1:8" x14ac:dyDescent="0.2">
      <c r="A1585">
        <v>23.64</v>
      </c>
      <c r="B1585">
        <v>14.75</v>
      </c>
      <c r="C1585">
        <v>193.921875</v>
      </c>
      <c r="F1585">
        <v>0.14603960396039603</v>
      </c>
      <c r="G1585">
        <f t="shared" si="35"/>
        <v>498.81071940437954</v>
      </c>
      <c r="H1585">
        <v>23640</v>
      </c>
    </row>
    <row r="1586" spans="1:8" x14ac:dyDescent="0.2">
      <c r="A1586">
        <v>23.64</v>
      </c>
      <c r="B1586">
        <v>14.76</v>
      </c>
      <c r="C1586">
        <v>194.03125</v>
      </c>
      <c r="F1586">
        <v>0.14613861386138613</v>
      </c>
      <c r="G1586">
        <f t="shared" si="35"/>
        <v>498.81071940437954</v>
      </c>
      <c r="H1586">
        <v>23640</v>
      </c>
    </row>
    <row r="1587" spans="1:8" x14ac:dyDescent="0.2">
      <c r="A1587">
        <v>23.64</v>
      </c>
      <c r="B1587">
        <v>14.77</v>
      </c>
      <c r="C1587">
        <v>194.140625</v>
      </c>
      <c r="F1587">
        <v>0.14623762376237623</v>
      </c>
      <c r="G1587">
        <f t="shared" si="35"/>
        <v>498.81071940437954</v>
      </c>
      <c r="H1587">
        <v>23640</v>
      </c>
    </row>
    <row r="1588" spans="1:8" x14ac:dyDescent="0.2">
      <c r="A1588">
        <v>23.64</v>
      </c>
      <c r="B1588">
        <v>14.78</v>
      </c>
      <c r="C1588">
        <v>194.25</v>
      </c>
      <c r="F1588">
        <v>0.14633663366336633</v>
      </c>
      <c r="G1588">
        <f t="shared" si="35"/>
        <v>498.81071940437954</v>
      </c>
      <c r="H1588">
        <v>23640</v>
      </c>
    </row>
    <row r="1589" spans="1:8" x14ac:dyDescent="0.2">
      <c r="A1589">
        <v>23.64</v>
      </c>
      <c r="B1589">
        <v>14.79</v>
      </c>
      <c r="C1589">
        <v>194.359375</v>
      </c>
      <c r="F1589">
        <v>0.14643564356435643</v>
      </c>
      <c r="G1589">
        <f t="shared" si="35"/>
        <v>498.81071940437954</v>
      </c>
      <c r="H1589">
        <v>23640</v>
      </c>
    </row>
    <row r="1590" spans="1:8" x14ac:dyDescent="0.2">
      <c r="A1590">
        <v>23.66</v>
      </c>
      <c r="B1590">
        <v>14.8</v>
      </c>
      <c r="C1590">
        <v>194.578125</v>
      </c>
      <c r="F1590">
        <v>0.14653465346534655</v>
      </c>
      <c r="G1590">
        <f>23660/(3.14*(7.77^2)/4)</f>
        <v>499.23272508915483</v>
      </c>
      <c r="H1590">
        <v>23660</v>
      </c>
    </row>
    <row r="1591" spans="1:8" x14ac:dyDescent="0.2">
      <c r="A1591">
        <v>23.66</v>
      </c>
      <c r="B1591">
        <v>14.81</v>
      </c>
      <c r="C1591">
        <v>194.6875</v>
      </c>
      <c r="F1591">
        <v>0.14663366336633663</v>
      </c>
      <c r="G1591">
        <f>23660/(3.14*(7.77^2)/4)</f>
        <v>499.23272508915483</v>
      </c>
      <c r="H1591">
        <v>23660</v>
      </c>
    </row>
    <row r="1592" spans="1:8" x14ac:dyDescent="0.2">
      <c r="A1592">
        <v>23.66</v>
      </c>
      <c r="B1592">
        <v>14.82</v>
      </c>
      <c r="C1592">
        <v>194.796875</v>
      </c>
      <c r="F1592">
        <v>0.14673267326732672</v>
      </c>
      <c r="G1592">
        <f>23660/(3.14*(7.77^2)/4)</f>
        <v>499.23272508915483</v>
      </c>
      <c r="H1592">
        <v>23660</v>
      </c>
    </row>
    <row r="1593" spans="1:8" x14ac:dyDescent="0.2">
      <c r="A1593">
        <v>23.64</v>
      </c>
      <c r="B1593">
        <v>14.83</v>
      </c>
      <c r="C1593">
        <v>194.90625</v>
      </c>
      <c r="F1593">
        <v>0.14683168316831682</v>
      </c>
      <c r="G1593">
        <f>23640/(3.14*(7.77^2)/4)</f>
        <v>498.81071940437954</v>
      </c>
      <c r="H1593">
        <v>23640</v>
      </c>
    </row>
    <row r="1594" spans="1:8" x14ac:dyDescent="0.2">
      <c r="A1594">
        <v>23.64</v>
      </c>
      <c r="B1594">
        <v>14.84</v>
      </c>
      <c r="C1594">
        <v>195.015625</v>
      </c>
      <c r="F1594">
        <v>0.14693069306930692</v>
      </c>
      <c r="G1594">
        <f>23640/(3.14*(7.77^2)/4)</f>
        <v>498.81071940437954</v>
      </c>
      <c r="H1594">
        <v>23640</v>
      </c>
    </row>
    <row r="1595" spans="1:8" x14ac:dyDescent="0.2">
      <c r="A1595">
        <v>23.66</v>
      </c>
      <c r="B1595">
        <v>14.84</v>
      </c>
      <c r="C1595">
        <v>195.125</v>
      </c>
      <c r="F1595">
        <v>0.14693069306930692</v>
      </c>
      <c r="G1595">
        <f>23660/(3.14*(7.77^2)/4)</f>
        <v>499.23272508915483</v>
      </c>
      <c r="H1595">
        <v>23660</v>
      </c>
    </row>
    <row r="1596" spans="1:8" x14ac:dyDescent="0.2">
      <c r="A1596">
        <v>23.66</v>
      </c>
      <c r="B1596">
        <v>14.85</v>
      </c>
      <c r="C1596">
        <v>195.234375</v>
      </c>
      <c r="F1596">
        <v>0.14702970297029702</v>
      </c>
      <c r="G1596">
        <f>23660/(3.14*(7.77^2)/4)</f>
        <v>499.23272508915483</v>
      </c>
      <c r="H1596">
        <v>23660</v>
      </c>
    </row>
    <row r="1597" spans="1:8" x14ac:dyDescent="0.2">
      <c r="A1597">
        <v>23.66</v>
      </c>
      <c r="B1597">
        <v>14.86</v>
      </c>
      <c r="C1597">
        <v>195.34375</v>
      </c>
      <c r="F1597">
        <v>0.14712871287128712</v>
      </c>
      <c r="G1597">
        <f>23660/(3.14*(7.77^2)/4)</f>
        <v>499.23272508915483</v>
      </c>
      <c r="H1597">
        <v>23660</v>
      </c>
    </row>
    <row r="1598" spans="1:8" x14ac:dyDescent="0.2">
      <c r="A1598">
        <v>23.66</v>
      </c>
      <c r="B1598">
        <v>14.87</v>
      </c>
      <c r="C1598">
        <v>195.453125</v>
      </c>
      <c r="F1598">
        <v>0.14722772277227722</v>
      </c>
      <c r="G1598">
        <f>23660/(3.14*(7.77^2)/4)</f>
        <v>499.23272508915483</v>
      </c>
      <c r="H1598">
        <v>23660</v>
      </c>
    </row>
    <row r="1599" spans="1:8" x14ac:dyDescent="0.2">
      <c r="A1599">
        <v>23.66</v>
      </c>
      <c r="B1599">
        <v>14.88</v>
      </c>
      <c r="C1599">
        <v>195.5625</v>
      </c>
      <c r="F1599">
        <v>0.14732673267326735</v>
      </c>
      <c r="G1599">
        <f>23660/(3.14*(7.77^2)/4)</f>
        <v>499.23272508915483</v>
      </c>
      <c r="H1599">
        <v>23660</v>
      </c>
    </row>
    <row r="1600" spans="1:8" x14ac:dyDescent="0.2">
      <c r="A1600">
        <v>23.68</v>
      </c>
      <c r="B1600">
        <v>14.89</v>
      </c>
      <c r="C1600">
        <v>195.671875</v>
      </c>
      <c r="F1600">
        <v>0.14742574257425742</v>
      </c>
      <c r="G1600">
        <f t="shared" ref="G1600:G1606" si="36">23680/(3.14*(7.77^2)/4)</f>
        <v>499.65473077393011</v>
      </c>
      <c r="H1600">
        <v>23680</v>
      </c>
    </row>
    <row r="1601" spans="1:8" x14ac:dyDescent="0.2">
      <c r="A1601">
        <v>23.68</v>
      </c>
      <c r="B1601">
        <v>14.9</v>
      </c>
      <c r="C1601">
        <v>195.78125</v>
      </c>
      <c r="F1601">
        <v>0.14752475247524752</v>
      </c>
      <c r="G1601">
        <f t="shared" si="36"/>
        <v>499.65473077393011</v>
      </c>
      <c r="H1601">
        <v>23680</v>
      </c>
    </row>
    <row r="1602" spans="1:8" x14ac:dyDescent="0.2">
      <c r="A1602">
        <v>23.68</v>
      </c>
      <c r="B1602">
        <v>14.91</v>
      </c>
      <c r="C1602">
        <v>196</v>
      </c>
      <c r="F1602">
        <v>0.14762376237623762</v>
      </c>
      <c r="G1602">
        <f t="shared" si="36"/>
        <v>499.65473077393011</v>
      </c>
      <c r="H1602">
        <v>23680</v>
      </c>
    </row>
    <row r="1603" spans="1:8" x14ac:dyDescent="0.2">
      <c r="A1603">
        <v>23.68</v>
      </c>
      <c r="B1603">
        <v>14.92</v>
      </c>
      <c r="C1603">
        <v>196.109375</v>
      </c>
      <c r="F1603">
        <v>0.14772277227722772</v>
      </c>
      <c r="G1603">
        <f t="shared" si="36"/>
        <v>499.65473077393011</v>
      </c>
      <c r="H1603">
        <v>23680</v>
      </c>
    </row>
    <row r="1604" spans="1:8" x14ac:dyDescent="0.2">
      <c r="A1604">
        <v>23.68</v>
      </c>
      <c r="B1604">
        <v>14.93</v>
      </c>
      <c r="C1604">
        <v>196.21875</v>
      </c>
      <c r="F1604">
        <v>0.14782178217821781</v>
      </c>
      <c r="G1604">
        <f t="shared" si="36"/>
        <v>499.65473077393011</v>
      </c>
      <c r="H1604">
        <v>23680</v>
      </c>
    </row>
    <row r="1605" spans="1:8" x14ac:dyDescent="0.2">
      <c r="A1605">
        <v>23.68</v>
      </c>
      <c r="B1605">
        <v>14.94</v>
      </c>
      <c r="C1605">
        <v>196.328125</v>
      </c>
      <c r="F1605">
        <v>0.14792079207920791</v>
      </c>
      <c r="G1605">
        <f t="shared" si="36"/>
        <v>499.65473077393011</v>
      </c>
      <c r="H1605">
        <v>23680</v>
      </c>
    </row>
    <row r="1606" spans="1:8" x14ac:dyDescent="0.2">
      <c r="A1606">
        <v>23.68</v>
      </c>
      <c r="B1606">
        <v>14.95</v>
      </c>
      <c r="C1606">
        <v>196.4375</v>
      </c>
      <c r="F1606">
        <v>0.14801980198019801</v>
      </c>
      <c r="G1606">
        <f t="shared" si="36"/>
        <v>499.65473077393011</v>
      </c>
      <c r="H1606">
        <v>23680</v>
      </c>
    </row>
    <row r="1607" spans="1:8" x14ac:dyDescent="0.2">
      <c r="A1607">
        <v>23.7</v>
      </c>
      <c r="B1607">
        <v>14.95</v>
      </c>
      <c r="C1607">
        <v>196.546875</v>
      </c>
      <c r="F1607">
        <v>0.14801980198019801</v>
      </c>
      <c r="G1607">
        <f>23700/(3.14*(7.77^2)/4)</f>
        <v>500.0767364587054</v>
      </c>
      <c r="H1607">
        <v>23700</v>
      </c>
    </row>
    <row r="1608" spans="1:8" x14ac:dyDescent="0.2">
      <c r="A1608">
        <v>23.7</v>
      </c>
      <c r="B1608">
        <v>14.96</v>
      </c>
      <c r="C1608">
        <v>196.65625</v>
      </c>
      <c r="F1608">
        <v>0.14811881188118814</v>
      </c>
      <c r="G1608">
        <f>23700/(3.14*(7.77^2)/4)</f>
        <v>500.0767364587054</v>
      </c>
      <c r="H1608">
        <v>23700</v>
      </c>
    </row>
    <row r="1609" spans="1:8" x14ac:dyDescent="0.2">
      <c r="A1609">
        <v>23.7</v>
      </c>
      <c r="B1609">
        <v>14.97</v>
      </c>
      <c r="C1609">
        <v>196.765625</v>
      </c>
      <c r="F1609">
        <v>0.14821782178217821</v>
      </c>
      <c r="G1609">
        <f>23700/(3.14*(7.77^2)/4)</f>
        <v>500.0767364587054</v>
      </c>
      <c r="H1609">
        <v>23700</v>
      </c>
    </row>
    <row r="1610" spans="1:8" x14ac:dyDescent="0.2">
      <c r="A1610">
        <v>23.68</v>
      </c>
      <c r="B1610">
        <v>14.98</v>
      </c>
      <c r="C1610">
        <v>196.875</v>
      </c>
      <c r="F1610">
        <v>0.14831683168316831</v>
      </c>
      <c r="G1610">
        <f>23680/(3.14*(7.77^2)/4)</f>
        <v>499.65473077393011</v>
      </c>
      <c r="H1610">
        <v>23680</v>
      </c>
    </row>
    <row r="1611" spans="1:8" x14ac:dyDescent="0.2">
      <c r="A1611">
        <v>23.68</v>
      </c>
      <c r="B1611">
        <v>14.99</v>
      </c>
      <c r="C1611">
        <v>196.984375</v>
      </c>
      <c r="F1611">
        <v>0.14841584158415841</v>
      </c>
      <c r="G1611">
        <f>23680/(3.14*(7.77^2)/4)</f>
        <v>499.65473077393011</v>
      </c>
      <c r="H1611">
        <v>23680</v>
      </c>
    </row>
    <row r="1612" spans="1:8" x14ac:dyDescent="0.2">
      <c r="A1612">
        <v>23.72</v>
      </c>
      <c r="B1612">
        <v>15</v>
      </c>
      <c r="C1612">
        <v>197.09375</v>
      </c>
      <c r="F1612">
        <v>0.14851485148514851</v>
      </c>
      <c r="G1612">
        <f>23720/(3.14*(7.77^2)/4)</f>
        <v>500.49874214348068</v>
      </c>
      <c r="H1612">
        <v>23720</v>
      </c>
    </row>
    <row r="1613" spans="1:8" x14ac:dyDescent="0.2">
      <c r="A1613">
        <v>23.72</v>
      </c>
      <c r="B1613">
        <v>15.01</v>
      </c>
      <c r="C1613">
        <v>197.203125</v>
      </c>
      <c r="F1613">
        <v>0.14861386138613861</v>
      </c>
      <c r="G1613">
        <f>23720/(3.14*(7.77^2)/4)</f>
        <v>500.49874214348068</v>
      </c>
      <c r="H1613">
        <v>23720</v>
      </c>
    </row>
    <row r="1614" spans="1:8" x14ac:dyDescent="0.2">
      <c r="A1614">
        <v>23.68</v>
      </c>
      <c r="B1614">
        <v>15.02</v>
      </c>
      <c r="C1614">
        <v>197.421875</v>
      </c>
      <c r="F1614">
        <v>0.14871287128712871</v>
      </c>
      <c r="G1614">
        <f>23680/(3.14*(7.77^2)/4)</f>
        <v>499.65473077393011</v>
      </c>
      <c r="H1614">
        <v>23680</v>
      </c>
    </row>
    <row r="1615" spans="1:8" x14ac:dyDescent="0.2">
      <c r="A1615">
        <v>23.68</v>
      </c>
      <c r="B1615">
        <v>15.03</v>
      </c>
      <c r="C1615">
        <v>197.53125</v>
      </c>
      <c r="F1615">
        <v>0.14881188118811881</v>
      </c>
      <c r="G1615">
        <f>23680/(3.14*(7.77^2)/4)</f>
        <v>499.65473077393011</v>
      </c>
      <c r="H1615">
        <v>23680</v>
      </c>
    </row>
    <row r="1616" spans="1:8" x14ac:dyDescent="0.2">
      <c r="A1616">
        <v>23.74</v>
      </c>
      <c r="B1616">
        <v>15.04</v>
      </c>
      <c r="C1616">
        <v>197.640625</v>
      </c>
      <c r="F1616">
        <v>0.1489108910891089</v>
      </c>
      <c r="G1616">
        <f>23740/(3.14*(7.77^2)/4)</f>
        <v>500.92074782825591</v>
      </c>
      <c r="H1616">
        <v>23740</v>
      </c>
    </row>
    <row r="1617" spans="1:8" x14ac:dyDescent="0.2">
      <c r="A1617">
        <v>23.74</v>
      </c>
      <c r="B1617">
        <v>15.05</v>
      </c>
      <c r="C1617">
        <v>197.75</v>
      </c>
      <c r="F1617">
        <v>0.149009900990099</v>
      </c>
      <c r="G1617">
        <f>23740/(3.14*(7.77^2)/4)</f>
        <v>500.92074782825591</v>
      </c>
      <c r="H1617">
        <v>23740</v>
      </c>
    </row>
    <row r="1618" spans="1:8" x14ac:dyDescent="0.2">
      <c r="A1618">
        <v>23.74</v>
      </c>
      <c r="B1618">
        <v>15.06</v>
      </c>
      <c r="C1618">
        <v>197.859375</v>
      </c>
      <c r="F1618">
        <v>0.1491089108910891</v>
      </c>
      <c r="G1618">
        <f>23740/(3.14*(7.77^2)/4)</f>
        <v>500.92074782825591</v>
      </c>
      <c r="H1618">
        <v>23740</v>
      </c>
    </row>
    <row r="1619" spans="1:8" x14ac:dyDescent="0.2">
      <c r="A1619">
        <v>23.74</v>
      </c>
      <c r="B1619">
        <v>15.07</v>
      </c>
      <c r="C1619">
        <v>197.96875</v>
      </c>
      <c r="F1619">
        <v>0.1492079207920792</v>
      </c>
      <c r="G1619">
        <f>23740/(3.14*(7.77^2)/4)</f>
        <v>500.92074782825591</v>
      </c>
      <c r="H1619">
        <v>23740</v>
      </c>
    </row>
    <row r="1620" spans="1:8" x14ac:dyDescent="0.2">
      <c r="A1620">
        <v>23.74</v>
      </c>
      <c r="B1620">
        <v>15.08</v>
      </c>
      <c r="C1620">
        <v>198.1875</v>
      </c>
      <c r="F1620">
        <v>0.1493069306930693</v>
      </c>
      <c r="G1620">
        <f>23740/(3.14*(7.77^2)/4)</f>
        <v>500.92074782825591</v>
      </c>
      <c r="H1620">
        <v>23740</v>
      </c>
    </row>
    <row r="1621" spans="1:8" x14ac:dyDescent="0.2">
      <c r="A1621">
        <v>23.72</v>
      </c>
      <c r="B1621">
        <v>15.09</v>
      </c>
      <c r="C1621">
        <v>198.296875</v>
      </c>
      <c r="F1621">
        <v>0.1494059405940594</v>
      </c>
      <c r="G1621">
        <f>23720/(3.14*(7.77^2)/4)</f>
        <v>500.49874214348068</v>
      </c>
      <c r="H1621">
        <v>23720</v>
      </c>
    </row>
    <row r="1622" spans="1:8" x14ac:dyDescent="0.2">
      <c r="A1622">
        <v>23.72</v>
      </c>
      <c r="B1622">
        <v>15.1</v>
      </c>
      <c r="C1622">
        <v>198.40625</v>
      </c>
      <c r="F1622">
        <v>0.1495049504950495</v>
      </c>
      <c r="G1622">
        <f>23720/(3.14*(7.77^2)/4)</f>
        <v>500.49874214348068</v>
      </c>
      <c r="H1622">
        <v>23720</v>
      </c>
    </row>
    <row r="1623" spans="1:8" x14ac:dyDescent="0.2">
      <c r="A1623">
        <v>23.72</v>
      </c>
      <c r="B1623">
        <v>15.11</v>
      </c>
      <c r="C1623">
        <v>198.515625</v>
      </c>
      <c r="F1623">
        <v>0.1496039603960396</v>
      </c>
      <c r="G1623">
        <f>23720/(3.14*(7.77^2)/4)</f>
        <v>500.49874214348068</v>
      </c>
      <c r="H1623">
        <v>23720</v>
      </c>
    </row>
    <row r="1624" spans="1:8" x14ac:dyDescent="0.2">
      <c r="A1624">
        <v>23.72</v>
      </c>
      <c r="B1624">
        <v>15.12</v>
      </c>
      <c r="C1624">
        <v>198.625</v>
      </c>
      <c r="F1624">
        <v>0.1497029702970297</v>
      </c>
      <c r="G1624">
        <f>23720/(3.14*(7.77^2)/4)</f>
        <v>500.49874214348068</v>
      </c>
      <c r="H1624">
        <v>23720</v>
      </c>
    </row>
    <row r="1625" spans="1:8" x14ac:dyDescent="0.2">
      <c r="A1625">
        <v>23.72</v>
      </c>
      <c r="B1625">
        <v>15.13</v>
      </c>
      <c r="C1625">
        <v>198.734375</v>
      </c>
      <c r="F1625">
        <v>0.1498019801980198</v>
      </c>
      <c r="G1625">
        <f>23720/(3.14*(7.77^2)/4)</f>
        <v>500.49874214348068</v>
      </c>
      <c r="H1625">
        <v>23720</v>
      </c>
    </row>
    <row r="1626" spans="1:8" x14ac:dyDescent="0.2">
      <c r="A1626">
        <v>23.76</v>
      </c>
      <c r="B1626">
        <v>15.14</v>
      </c>
      <c r="C1626">
        <v>198.84375</v>
      </c>
      <c r="F1626">
        <v>0.1499009900990099</v>
      </c>
      <c r="G1626">
        <f>23760/(3.14*(7.77^2)/4)</f>
        <v>501.3427535130312</v>
      </c>
      <c r="H1626">
        <v>23760</v>
      </c>
    </row>
    <row r="1627" spans="1:8" x14ac:dyDescent="0.2">
      <c r="A1627">
        <v>23.74</v>
      </c>
      <c r="B1627">
        <v>15.15</v>
      </c>
      <c r="C1627">
        <v>199.0625</v>
      </c>
      <c r="F1627">
        <v>0.15</v>
      </c>
      <c r="G1627">
        <f>23740/(3.14*(7.77^2)/4)</f>
        <v>500.92074782825591</v>
      </c>
      <c r="H1627">
        <v>23740</v>
      </c>
    </row>
    <row r="1628" spans="1:8" x14ac:dyDescent="0.2">
      <c r="A1628">
        <v>23.74</v>
      </c>
      <c r="B1628">
        <v>15.16</v>
      </c>
      <c r="C1628">
        <v>199.171875</v>
      </c>
      <c r="F1628">
        <v>0.15009900990099009</v>
      </c>
      <c r="G1628">
        <f>23740/(3.14*(7.77^2)/4)</f>
        <v>500.92074782825591</v>
      </c>
      <c r="H1628">
        <v>23740</v>
      </c>
    </row>
    <row r="1629" spans="1:8" x14ac:dyDescent="0.2">
      <c r="A1629">
        <v>23.74</v>
      </c>
      <c r="B1629">
        <v>15.17</v>
      </c>
      <c r="C1629">
        <v>199.28125</v>
      </c>
      <c r="F1629">
        <v>0.15019801980198019</v>
      </c>
      <c r="G1629">
        <f>23740/(3.14*(7.77^2)/4)</f>
        <v>500.92074782825591</v>
      </c>
      <c r="H1629">
        <v>23740</v>
      </c>
    </row>
    <row r="1630" spans="1:8" x14ac:dyDescent="0.2">
      <c r="A1630">
        <v>23.74</v>
      </c>
      <c r="B1630">
        <v>15.18</v>
      </c>
      <c r="C1630">
        <v>199.390625</v>
      </c>
      <c r="F1630">
        <v>0.15029702970297029</v>
      </c>
      <c r="G1630">
        <f>23740/(3.14*(7.77^2)/4)</f>
        <v>500.92074782825591</v>
      </c>
      <c r="H1630">
        <v>23740</v>
      </c>
    </row>
    <row r="1631" spans="1:8" x14ac:dyDescent="0.2">
      <c r="A1631">
        <v>23.74</v>
      </c>
      <c r="B1631">
        <v>15.19</v>
      </c>
      <c r="C1631">
        <v>199.5</v>
      </c>
      <c r="F1631">
        <v>0.15039603960396039</v>
      </c>
      <c r="G1631">
        <f>23740/(3.14*(7.77^2)/4)</f>
        <v>500.92074782825591</v>
      </c>
      <c r="H1631">
        <v>23740</v>
      </c>
    </row>
    <row r="1632" spans="1:8" x14ac:dyDescent="0.2">
      <c r="A1632">
        <v>23.78</v>
      </c>
      <c r="B1632">
        <v>15.2</v>
      </c>
      <c r="C1632">
        <v>199.609375</v>
      </c>
      <c r="F1632">
        <v>0.15049504950495049</v>
      </c>
      <c r="G1632">
        <f t="shared" ref="G1632:G1638" si="37">23780/(3.14*(7.77^2)/4)</f>
        <v>501.76475919780648</v>
      </c>
      <c r="H1632">
        <v>23780</v>
      </c>
    </row>
    <row r="1633" spans="1:8" x14ac:dyDescent="0.2">
      <c r="A1633">
        <v>23.78</v>
      </c>
      <c r="B1633">
        <v>15.21</v>
      </c>
      <c r="C1633">
        <v>199.828125</v>
      </c>
      <c r="F1633">
        <v>0.15059405940594059</v>
      </c>
      <c r="G1633">
        <f t="shared" si="37"/>
        <v>501.76475919780648</v>
      </c>
      <c r="H1633">
        <v>23780</v>
      </c>
    </row>
    <row r="1634" spans="1:8" x14ac:dyDescent="0.2">
      <c r="A1634">
        <v>23.78</v>
      </c>
      <c r="B1634">
        <v>15.22</v>
      </c>
      <c r="C1634">
        <v>199.9375</v>
      </c>
      <c r="F1634">
        <v>0.15069306930693069</v>
      </c>
      <c r="G1634">
        <f t="shared" si="37"/>
        <v>501.76475919780648</v>
      </c>
      <c r="H1634">
        <v>23780</v>
      </c>
    </row>
    <row r="1635" spans="1:8" x14ac:dyDescent="0.2">
      <c r="A1635">
        <v>23.78</v>
      </c>
      <c r="B1635">
        <v>15.23</v>
      </c>
      <c r="C1635">
        <v>200.046875</v>
      </c>
      <c r="F1635">
        <v>0.15079207920792079</v>
      </c>
      <c r="G1635">
        <f t="shared" si="37"/>
        <v>501.76475919780648</v>
      </c>
      <c r="H1635">
        <v>23780</v>
      </c>
    </row>
    <row r="1636" spans="1:8" x14ac:dyDescent="0.2">
      <c r="A1636">
        <v>23.78</v>
      </c>
      <c r="B1636">
        <v>15.24</v>
      </c>
      <c r="C1636">
        <v>200.15625</v>
      </c>
      <c r="F1636">
        <v>0.15089108910891089</v>
      </c>
      <c r="G1636">
        <f t="shared" si="37"/>
        <v>501.76475919780648</v>
      </c>
      <c r="H1636">
        <v>23780</v>
      </c>
    </row>
    <row r="1637" spans="1:8" x14ac:dyDescent="0.2">
      <c r="A1637">
        <v>23.78</v>
      </c>
      <c r="B1637">
        <v>15.25</v>
      </c>
      <c r="C1637">
        <v>200.265625</v>
      </c>
      <c r="F1637">
        <v>0.15099009900990099</v>
      </c>
      <c r="G1637">
        <f t="shared" si="37"/>
        <v>501.76475919780648</v>
      </c>
      <c r="H1637">
        <v>23780</v>
      </c>
    </row>
    <row r="1638" spans="1:8" x14ac:dyDescent="0.2">
      <c r="A1638">
        <v>23.78</v>
      </c>
      <c r="B1638">
        <v>15.26</v>
      </c>
      <c r="C1638">
        <v>200.375</v>
      </c>
      <c r="F1638">
        <v>0.15108910891089108</v>
      </c>
      <c r="G1638">
        <f t="shared" si="37"/>
        <v>501.76475919780648</v>
      </c>
      <c r="H1638">
        <v>23780</v>
      </c>
    </row>
    <row r="1639" spans="1:8" x14ac:dyDescent="0.2">
      <c r="A1639">
        <v>23.8</v>
      </c>
      <c r="B1639">
        <v>15.26</v>
      </c>
      <c r="C1639">
        <v>200.484375</v>
      </c>
      <c r="F1639">
        <v>0.15108910891089108</v>
      </c>
      <c r="G1639">
        <f>23800/(3.14*(7.77^2)/4)</f>
        <v>502.18676488258177</v>
      </c>
      <c r="H1639">
        <v>23800</v>
      </c>
    </row>
    <row r="1640" spans="1:8" x14ac:dyDescent="0.2">
      <c r="A1640">
        <v>23.8</v>
      </c>
      <c r="B1640">
        <v>15.27</v>
      </c>
      <c r="C1640">
        <v>200.59375</v>
      </c>
      <c r="F1640">
        <v>0.15118811881188118</v>
      </c>
      <c r="G1640">
        <f>23800/(3.14*(7.77^2)/4)</f>
        <v>502.18676488258177</v>
      </c>
      <c r="H1640">
        <v>23800</v>
      </c>
    </row>
    <row r="1641" spans="1:8" x14ac:dyDescent="0.2">
      <c r="A1641">
        <v>23.8</v>
      </c>
      <c r="B1641">
        <v>15.28</v>
      </c>
      <c r="C1641">
        <v>200.703125</v>
      </c>
      <c r="F1641">
        <v>0.15128712871287128</v>
      </c>
      <c r="G1641">
        <f>23800/(3.14*(7.77^2)/4)</f>
        <v>502.18676488258177</v>
      </c>
      <c r="H1641">
        <v>23800</v>
      </c>
    </row>
    <row r="1642" spans="1:8" x14ac:dyDescent="0.2">
      <c r="A1642">
        <v>23.78</v>
      </c>
      <c r="B1642">
        <v>15.29</v>
      </c>
      <c r="C1642">
        <v>200.8125</v>
      </c>
      <c r="F1642">
        <v>0.15138613861386138</v>
      </c>
      <c r="G1642">
        <f>23780/(3.14*(7.77^2)/4)</f>
        <v>501.76475919780648</v>
      </c>
      <c r="H1642">
        <v>23780</v>
      </c>
    </row>
    <row r="1643" spans="1:8" x14ac:dyDescent="0.2">
      <c r="A1643">
        <v>23.78</v>
      </c>
      <c r="B1643">
        <v>15.3</v>
      </c>
      <c r="C1643">
        <v>200.921875</v>
      </c>
      <c r="F1643">
        <v>0.15148514851485148</v>
      </c>
      <c r="G1643">
        <f>23780/(3.14*(7.77^2)/4)</f>
        <v>501.76475919780648</v>
      </c>
      <c r="H1643">
        <v>23780</v>
      </c>
    </row>
    <row r="1644" spans="1:8" x14ac:dyDescent="0.2">
      <c r="A1644">
        <v>23.8</v>
      </c>
      <c r="B1644">
        <v>15.31</v>
      </c>
      <c r="C1644">
        <v>201.03125</v>
      </c>
      <c r="F1644">
        <v>0.15158415841584158</v>
      </c>
      <c r="G1644">
        <f>23800/(3.14*(7.77^2)/4)</f>
        <v>502.18676488258177</v>
      </c>
      <c r="H1644">
        <v>23800</v>
      </c>
    </row>
    <row r="1645" spans="1:8" x14ac:dyDescent="0.2">
      <c r="A1645">
        <v>23.8</v>
      </c>
      <c r="B1645">
        <v>15.32</v>
      </c>
      <c r="C1645">
        <v>201.140625</v>
      </c>
      <c r="F1645">
        <v>0.15168316831683168</v>
      </c>
      <c r="G1645">
        <f>23800/(3.14*(7.77^2)/4)</f>
        <v>502.18676488258177</v>
      </c>
      <c r="H1645">
        <v>23800</v>
      </c>
    </row>
    <row r="1646" spans="1:8" x14ac:dyDescent="0.2">
      <c r="A1646">
        <v>23.8</v>
      </c>
      <c r="B1646">
        <v>15.33</v>
      </c>
      <c r="C1646">
        <v>201.25</v>
      </c>
      <c r="F1646">
        <v>0.15178217821782178</v>
      </c>
      <c r="G1646">
        <f>23800/(3.14*(7.77^2)/4)</f>
        <v>502.18676488258177</v>
      </c>
      <c r="H1646">
        <v>23800</v>
      </c>
    </row>
    <row r="1647" spans="1:8" x14ac:dyDescent="0.2">
      <c r="A1647">
        <v>23.82</v>
      </c>
      <c r="B1647">
        <v>15.33</v>
      </c>
      <c r="C1647">
        <v>201.359375</v>
      </c>
      <c r="F1647">
        <v>0.15178217821782178</v>
      </c>
      <c r="G1647">
        <f>23820/(3.14*(7.77^2)/4)</f>
        <v>502.60877056735706</v>
      </c>
      <c r="H1647">
        <v>23820</v>
      </c>
    </row>
    <row r="1648" spans="1:8" x14ac:dyDescent="0.2">
      <c r="A1648">
        <v>23.82</v>
      </c>
      <c r="B1648">
        <v>15.34</v>
      </c>
      <c r="C1648">
        <v>201.46875</v>
      </c>
      <c r="F1648">
        <v>0.15188118811881188</v>
      </c>
      <c r="G1648">
        <f>23820/(3.14*(7.77^2)/4)</f>
        <v>502.60877056735706</v>
      </c>
      <c r="H1648">
        <v>23820</v>
      </c>
    </row>
    <row r="1649" spans="1:8" x14ac:dyDescent="0.2">
      <c r="A1649">
        <v>23.82</v>
      </c>
      <c r="B1649">
        <v>15.35</v>
      </c>
      <c r="C1649">
        <v>201.578125</v>
      </c>
      <c r="F1649">
        <v>0.15198019801980198</v>
      </c>
      <c r="G1649">
        <f>23820/(3.14*(7.77^2)/4)</f>
        <v>502.60877056735706</v>
      </c>
      <c r="H1649">
        <v>23820</v>
      </c>
    </row>
    <row r="1650" spans="1:8" x14ac:dyDescent="0.2">
      <c r="A1650">
        <v>23.82</v>
      </c>
      <c r="B1650">
        <v>15.36</v>
      </c>
      <c r="C1650">
        <v>201.6875</v>
      </c>
      <c r="F1650">
        <v>0.15207920792079208</v>
      </c>
      <c r="G1650">
        <f>23820/(3.14*(7.77^2)/4)</f>
        <v>502.60877056735706</v>
      </c>
      <c r="H1650">
        <v>23820</v>
      </c>
    </row>
    <row r="1651" spans="1:8" x14ac:dyDescent="0.2">
      <c r="A1651">
        <v>23.82</v>
      </c>
      <c r="B1651">
        <v>15.37</v>
      </c>
      <c r="C1651">
        <v>201.796875</v>
      </c>
      <c r="F1651">
        <v>0.15217821782178217</v>
      </c>
      <c r="G1651">
        <f>23820/(3.14*(7.77^2)/4)</f>
        <v>502.60877056735706</v>
      </c>
      <c r="H1651">
        <v>23820</v>
      </c>
    </row>
    <row r="1652" spans="1:8" x14ac:dyDescent="0.2">
      <c r="A1652">
        <v>23.8</v>
      </c>
      <c r="B1652">
        <v>15.38</v>
      </c>
      <c r="C1652">
        <v>201.90625</v>
      </c>
      <c r="F1652">
        <v>0.15227722772277227</v>
      </c>
      <c r="G1652">
        <f>23800/(3.14*(7.77^2)/4)</f>
        <v>502.18676488258177</v>
      </c>
      <c r="H1652">
        <v>23800</v>
      </c>
    </row>
    <row r="1653" spans="1:8" x14ac:dyDescent="0.2">
      <c r="A1653">
        <v>23.8</v>
      </c>
      <c r="B1653">
        <v>15.39</v>
      </c>
      <c r="C1653">
        <v>202.015625</v>
      </c>
      <c r="F1653">
        <v>0.15237623762376237</v>
      </c>
      <c r="G1653">
        <f>23800/(3.14*(7.77^2)/4)</f>
        <v>502.18676488258177</v>
      </c>
      <c r="H1653">
        <v>23800</v>
      </c>
    </row>
    <row r="1654" spans="1:8" x14ac:dyDescent="0.2">
      <c r="A1654">
        <v>23.82</v>
      </c>
      <c r="B1654">
        <v>15.4</v>
      </c>
      <c r="C1654">
        <v>202.234375</v>
      </c>
      <c r="F1654">
        <v>0.15247524752475247</v>
      </c>
      <c r="G1654">
        <f>23820/(3.14*(7.77^2)/4)</f>
        <v>502.60877056735706</v>
      </c>
      <c r="H1654">
        <v>23820</v>
      </c>
    </row>
    <row r="1655" spans="1:8" x14ac:dyDescent="0.2">
      <c r="A1655">
        <v>23.82</v>
      </c>
      <c r="B1655">
        <v>15.41</v>
      </c>
      <c r="C1655">
        <v>202.34375</v>
      </c>
      <c r="F1655">
        <v>0.15257425742574257</v>
      </c>
      <c r="G1655">
        <f>23820/(3.14*(7.77^2)/4)</f>
        <v>502.60877056735706</v>
      </c>
      <c r="H1655">
        <v>23820</v>
      </c>
    </row>
    <row r="1656" spans="1:8" x14ac:dyDescent="0.2">
      <c r="A1656">
        <v>23.84</v>
      </c>
      <c r="B1656">
        <v>15.42</v>
      </c>
      <c r="C1656">
        <v>202.453125</v>
      </c>
      <c r="F1656">
        <v>0.15267326732673267</v>
      </c>
      <c r="G1656">
        <f>23840/(3.14*(7.77^2)/4)</f>
        <v>503.03077625213234</v>
      </c>
      <c r="H1656">
        <v>23840</v>
      </c>
    </row>
    <row r="1657" spans="1:8" x14ac:dyDescent="0.2">
      <c r="A1657">
        <v>23.84</v>
      </c>
      <c r="B1657">
        <v>15.43</v>
      </c>
      <c r="C1657">
        <v>202.5625</v>
      </c>
      <c r="F1657">
        <v>0.15277227722772277</v>
      </c>
      <c r="G1657">
        <f>23840/(3.14*(7.77^2)/4)</f>
        <v>503.03077625213234</v>
      </c>
      <c r="H1657">
        <v>23840</v>
      </c>
    </row>
    <row r="1658" spans="1:8" x14ac:dyDescent="0.2">
      <c r="A1658">
        <v>23.84</v>
      </c>
      <c r="B1658">
        <v>15.44</v>
      </c>
      <c r="C1658">
        <v>202.671875</v>
      </c>
      <c r="F1658">
        <v>0.15287128712871287</v>
      </c>
      <c r="G1658">
        <f>23840/(3.14*(7.77^2)/4)</f>
        <v>503.03077625213234</v>
      </c>
      <c r="H1658">
        <v>23840</v>
      </c>
    </row>
    <row r="1659" spans="1:8" x14ac:dyDescent="0.2">
      <c r="A1659">
        <v>23.86</v>
      </c>
      <c r="B1659">
        <v>15.45</v>
      </c>
      <c r="C1659">
        <v>202.78125</v>
      </c>
      <c r="F1659">
        <v>0.15297029702970297</v>
      </c>
      <c r="G1659">
        <f>23860/(3.14*(7.77^2)/4)</f>
        <v>503.45278193690763</v>
      </c>
      <c r="H1659">
        <v>23860</v>
      </c>
    </row>
    <row r="1660" spans="1:8" x14ac:dyDescent="0.2">
      <c r="A1660">
        <v>23.86</v>
      </c>
      <c r="B1660">
        <v>15.46</v>
      </c>
      <c r="C1660">
        <v>203</v>
      </c>
      <c r="F1660">
        <v>0.15306930693069307</v>
      </c>
      <c r="G1660">
        <f>23860/(3.14*(7.77^2)/4)</f>
        <v>503.45278193690763</v>
      </c>
      <c r="H1660">
        <v>23860</v>
      </c>
    </row>
    <row r="1661" spans="1:8" x14ac:dyDescent="0.2">
      <c r="A1661">
        <v>23.86</v>
      </c>
      <c r="B1661">
        <v>15.47</v>
      </c>
      <c r="C1661">
        <v>203.109375</v>
      </c>
      <c r="F1661">
        <v>0.15316831683168317</v>
      </c>
      <c r="G1661">
        <f>23860/(3.14*(7.77^2)/4)</f>
        <v>503.45278193690763</v>
      </c>
      <c r="H1661">
        <v>23860</v>
      </c>
    </row>
    <row r="1662" spans="1:8" x14ac:dyDescent="0.2">
      <c r="A1662">
        <v>23.86</v>
      </c>
      <c r="B1662">
        <v>15.48</v>
      </c>
      <c r="C1662">
        <v>203.21875</v>
      </c>
      <c r="F1662">
        <v>0.15326732673267326</v>
      </c>
      <c r="G1662">
        <f>23860/(3.14*(7.77^2)/4)</f>
        <v>503.45278193690763</v>
      </c>
      <c r="H1662">
        <v>23860</v>
      </c>
    </row>
    <row r="1663" spans="1:8" x14ac:dyDescent="0.2">
      <c r="A1663">
        <v>23.84</v>
      </c>
      <c r="B1663">
        <v>15.49</v>
      </c>
      <c r="C1663">
        <v>203.328125</v>
      </c>
      <c r="F1663">
        <v>0.15336633663366336</v>
      </c>
      <c r="G1663">
        <f>23840/(3.14*(7.77^2)/4)</f>
        <v>503.03077625213234</v>
      </c>
      <c r="H1663">
        <v>23840</v>
      </c>
    </row>
    <row r="1664" spans="1:8" x14ac:dyDescent="0.2">
      <c r="A1664">
        <v>23.84</v>
      </c>
      <c r="B1664">
        <v>15.5</v>
      </c>
      <c r="C1664">
        <v>203.4375</v>
      </c>
      <c r="F1664">
        <v>0.15346534653465346</v>
      </c>
      <c r="G1664">
        <f>23840/(3.14*(7.77^2)/4)</f>
        <v>503.03077625213234</v>
      </c>
      <c r="H1664">
        <v>23840</v>
      </c>
    </row>
    <row r="1665" spans="1:8" x14ac:dyDescent="0.2">
      <c r="A1665">
        <v>23.84</v>
      </c>
      <c r="B1665">
        <v>15.51</v>
      </c>
      <c r="C1665">
        <v>203.546875</v>
      </c>
      <c r="F1665">
        <v>0.15356435643564356</v>
      </c>
      <c r="G1665">
        <f>23840/(3.14*(7.77^2)/4)</f>
        <v>503.03077625213234</v>
      </c>
      <c r="H1665">
        <v>23840</v>
      </c>
    </row>
    <row r="1666" spans="1:8" x14ac:dyDescent="0.2">
      <c r="A1666">
        <v>23.86</v>
      </c>
      <c r="B1666">
        <v>15.52</v>
      </c>
      <c r="C1666">
        <v>203.65625</v>
      </c>
      <c r="F1666">
        <v>0.15366336633663366</v>
      </c>
      <c r="G1666">
        <f>23860/(3.14*(7.77^2)/4)</f>
        <v>503.45278193690763</v>
      </c>
      <c r="H1666">
        <v>23860</v>
      </c>
    </row>
    <row r="1667" spans="1:8" x14ac:dyDescent="0.2">
      <c r="A1667">
        <v>23.84</v>
      </c>
      <c r="B1667">
        <v>15.53</v>
      </c>
      <c r="C1667">
        <v>203.875</v>
      </c>
      <c r="F1667">
        <v>0.15376237623762376</v>
      </c>
      <c r="G1667">
        <f>23840/(3.14*(7.77^2)/4)</f>
        <v>503.03077625213234</v>
      </c>
      <c r="H1667">
        <v>23840</v>
      </c>
    </row>
    <row r="1668" spans="1:8" x14ac:dyDescent="0.2">
      <c r="A1668">
        <v>23.84</v>
      </c>
      <c r="B1668">
        <v>15.54</v>
      </c>
      <c r="C1668">
        <v>203.984375</v>
      </c>
      <c r="F1668">
        <v>0.15386138613861386</v>
      </c>
      <c r="G1668">
        <f>23840/(3.14*(7.77^2)/4)</f>
        <v>503.03077625213234</v>
      </c>
      <c r="H1668">
        <v>23840</v>
      </c>
    </row>
    <row r="1669" spans="1:8" x14ac:dyDescent="0.2">
      <c r="A1669">
        <v>23.84</v>
      </c>
      <c r="B1669">
        <v>15.55</v>
      </c>
      <c r="C1669">
        <v>204.09375</v>
      </c>
      <c r="F1669">
        <v>0.15396039603960396</v>
      </c>
      <c r="G1669">
        <f>23840/(3.14*(7.77^2)/4)</f>
        <v>503.03077625213234</v>
      </c>
      <c r="H1669">
        <v>23840</v>
      </c>
    </row>
    <row r="1670" spans="1:8" x14ac:dyDescent="0.2">
      <c r="A1670">
        <v>23.86</v>
      </c>
      <c r="B1670">
        <v>15.56</v>
      </c>
      <c r="C1670">
        <v>204.203125</v>
      </c>
      <c r="F1670">
        <v>0.15405940594059406</v>
      </c>
      <c r="G1670">
        <f>23860/(3.14*(7.77^2)/4)</f>
        <v>503.45278193690763</v>
      </c>
      <c r="H1670">
        <v>23860</v>
      </c>
    </row>
    <row r="1671" spans="1:8" x14ac:dyDescent="0.2">
      <c r="A1671">
        <v>23.86</v>
      </c>
      <c r="B1671">
        <v>15.57</v>
      </c>
      <c r="C1671">
        <v>204.3125</v>
      </c>
      <c r="F1671">
        <v>0.15415841584158416</v>
      </c>
      <c r="G1671">
        <f>23860/(3.14*(7.77^2)/4)</f>
        <v>503.45278193690763</v>
      </c>
      <c r="H1671">
        <v>23860</v>
      </c>
    </row>
    <row r="1672" spans="1:8" x14ac:dyDescent="0.2">
      <c r="A1672">
        <v>23.88</v>
      </c>
      <c r="B1672">
        <v>15.58</v>
      </c>
      <c r="C1672">
        <v>204.421875</v>
      </c>
      <c r="F1672">
        <v>0.15425742574257426</v>
      </c>
      <c r="G1672">
        <f t="shared" ref="G1672:G1678" si="38">23880/(3.14*(7.77^2)/4)</f>
        <v>503.87478762168291</v>
      </c>
      <c r="H1672">
        <v>23880</v>
      </c>
    </row>
    <row r="1673" spans="1:8" x14ac:dyDescent="0.2">
      <c r="A1673">
        <v>23.88</v>
      </c>
      <c r="B1673">
        <v>15.59</v>
      </c>
      <c r="C1673">
        <v>204.640625</v>
      </c>
      <c r="F1673">
        <v>0.15435643564356435</v>
      </c>
      <c r="G1673">
        <f t="shared" si="38"/>
        <v>503.87478762168291</v>
      </c>
      <c r="H1673">
        <v>23880</v>
      </c>
    </row>
    <row r="1674" spans="1:8" x14ac:dyDescent="0.2">
      <c r="A1674">
        <v>23.88</v>
      </c>
      <c r="B1674">
        <v>15.6</v>
      </c>
      <c r="C1674">
        <v>204.75</v>
      </c>
      <c r="F1674">
        <v>0.15445544554455445</v>
      </c>
      <c r="G1674">
        <f t="shared" si="38"/>
        <v>503.87478762168291</v>
      </c>
      <c r="H1674">
        <v>23880</v>
      </c>
    </row>
    <row r="1675" spans="1:8" x14ac:dyDescent="0.2">
      <c r="A1675">
        <v>23.88</v>
      </c>
      <c r="B1675">
        <v>15.61</v>
      </c>
      <c r="C1675">
        <v>204.859375</v>
      </c>
      <c r="F1675">
        <v>0.15455445544554455</v>
      </c>
      <c r="G1675">
        <f t="shared" si="38"/>
        <v>503.87478762168291</v>
      </c>
      <c r="H1675">
        <v>23880</v>
      </c>
    </row>
    <row r="1676" spans="1:8" x14ac:dyDescent="0.2">
      <c r="A1676">
        <v>23.88</v>
      </c>
      <c r="B1676">
        <v>15.62</v>
      </c>
      <c r="C1676">
        <v>204.96875</v>
      </c>
      <c r="F1676">
        <v>0.15465346534653465</v>
      </c>
      <c r="G1676">
        <f t="shared" si="38"/>
        <v>503.87478762168291</v>
      </c>
      <c r="H1676">
        <v>23880</v>
      </c>
    </row>
    <row r="1677" spans="1:8" x14ac:dyDescent="0.2">
      <c r="A1677">
        <v>23.88</v>
      </c>
      <c r="B1677">
        <v>15.63</v>
      </c>
      <c r="C1677">
        <v>205.078125</v>
      </c>
      <c r="F1677">
        <v>0.15475247524752475</v>
      </c>
      <c r="G1677">
        <f t="shared" si="38"/>
        <v>503.87478762168291</v>
      </c>
      <c r="H1677">
        <v>23880</v>
      </c>
    </row>
    <row r="1678" spans="1:8" x14ac:dyDescent="0.2">
      <c r="A1678">
        <v>23.88</v>
      </c>
      <c r="B1678">
        <v>15.64</v>
      </c>
      <c r="C1678">
        <v>205.1875</v>
      </c>
      <c r="F1678">
        <v>0.15485148514851485</v>
      </c>
      <c r="G1678">
        <f t="shared" si="38"/>
        <v>503.87478762168291</v>
      </c>
      <c r="H1678">
        <v>23880</v>
      </c>
    </row>
    <row r="1679" spans="1:8" x14ac:dyDescent="0.2">
      <c r="A1679">
        <v>23.9</v>
      </c>
      <c r="B1679">
        <v>15.64</v>
      </c>
      <c r="C1679">
        <v>205.296875</v>
      </c>
      <c r="F1679">
        <v>0.15485148514851485</v>
      </c>
      <c r="G1679">
        <f>23900/(3.14*(7.77^2)/4)</f>
        <v>504.29679330645814</v>
      </c>
      <c r="H1679">
        <v>23900</v>
      </c>
    </row>
    <row r="1680" spans="1:8" x14ac:dyDescent="0.2">
      <c r="A1680">
        <v>23.9</v>
      </c>
      <c r="B1680">
        <v>15.65</v>
      </c>
      <c r="C1680">
        <v>205.40625</v>
      </c>
      <c r="F1680">
        <v>0.15495049504950495</v>
      </c>
      <c r="G1680">
        <f>23900/(3.14*(7.77^2)/4)</f>
        <v>504.29679330645814</v>
      </c>
      <c r="H1680">
        <v>23900</v>
      </c>
    </row>
    <row r="1681" spans="1:8" x14ac:dyDescent="0.2">
      <c r="A1681">
        <v>23.9</v>
      </c>
      <c r="B1681">
        <v>15.66</v>
      </c>
      <c r="C1681">
        <v>205.515625</v>
      </c>
      <c r="F1681">
        <v>0.15504950495049505</v>
      </c>
      <c r="G1681">
        <f>23900/(3.14*(7.77^2)/4)</f>
        <v>504.29679330645814</v>
      </c>
      <c r="H1681">
        <v>23900</v>
      </c>
    </row>
    <row r="1682" spans="1:8" x14ac:dyDescent="0.2">
      <c r="A1682">
        <v>23.86</v>
      </c>
      <c r="B1682">
        <v>15.67</v>
      </c>
      <c r="C1682">
        <v>205.625</v>
      </c>
      <c r="F1682">
        <v>0.15514851485148515</v>
      </c>
      <c r="G1682">
        <f>23860/(3.14*(7.77^2)/4)</f>
        <v>503.45278193690763</v>
      </c>
      <c r="H1682">
        <v>23860</v>
      </c>
    </row>
    <row r="1683" spans="1:8" x14ac:dyDescent="0.2">
      <c r="A1683">
        <v>23.86</v>
      </c>
      <c r="B1683">
        <v>15.68</v>
      </c>
      <c r="C1683">
        <v>205.734375</v>
      </c>
      <c r="F1683">
        <v>0.15524752475247525</v>
      </c>
      <c r="G1683">
        <f>23860/(3.14*(7.77^2)/4)</f>
        <v>503.45278193690763</v>
      </c>
      <c r="H1683">
        <v>23860</v>
      </c>
    </row>
    <row r="1684" spans="1:8" x14ac:dyDescent="0.2">
      <c r="A1684">
        <v>23.9</v>
      </c>
      <c r="B1684">
        <v>15.69</v>
      </c>
      <c r="C1684">
        <v>205.84375</v>
      </c>
      <c r="F1684">
        <v>0.15534653465346535</v>
      </c>
      <c r="G1684">
        <f>23900/(3.14*(7.77^2)/4)</f>
        <v>504.29679330645814</v>
      </c>
      <c r="H1684">
        <v>23900</v>
      </c>
    </row>
    <row r="1685" spans="1:8" x14ac:dyDescent="0.2">
      <c r="A1685">
        <v>23.9</v>
      </c>
      <c r="B1685">
        <v>15.7</v>
      </c>
      <c r="C1685">
        <v>205.953125</v>
      </c>
      <c r="F1685">
        <v>0.15544554455445544</v>
      </c>
      <c r="G1685">
        <f>23900/(3.14*(7.77^2)/4)</f>
        <v>504.29679330645814</v>
      </c>
      <c r="H1685">
        <v>23900</v>
      </c>
    </row>
    <row r="1686" spans="1:8" x14ac:dyDescent="0.2">
      <c r="A1686">
        <v>23.92</v>
      </c>
      <c r="B1686">
        <v>15.71</v>
      </c>
      <c r="C1686">
        <v>206.171875</v>
      </c>
      <c r="F1686">
        <v>0.15554455445544554</v>
      </c>
      <c r="G1686">
        <f>23920/(3.14*(7.77^2)/4)</f>
        <v>504.71879899123343</v>
      </c>
      <c r="H1686">
        <v>23920</v>
      </c>
    </row>
    <row r="1687" spans="1:8" x14ac:dyDescent="0.2">
      <c r="A1687">
        <v>23.92</v>
      </c>
      <c r="B1687">
        <v>15.72</v>
      </c>
      <c r="C1687">
        <v>206.28125</v>
      </c>
      <c r="F1687">
        <v>0.15564356435643564</v>
      </c>
      <c r="G1687">
        <f>23920/(3.14*(7.77^2)/4)</f>
        <v>504.71879899123343</v>
      </c>
      <c r="H1687">
        <v>23920</v>
      </c>
    </row>
    <row r="1688" spans="1:8" x14ac:dyDescent="0.2">
      <c r="A1688">
        <v>23.88</v>
      </c>
      <c r="B1688">
        <v>15.73</v>
      </c>
      <c r="C1688">
        <v>206.390625</v>
      </c>
      <c r="F1688">
        <v>0.15574257425742574</v>
      </c>
      <c r="G1688">
        <f>23880/(3.14*(7.77^2)/4)</f>
        <v>503.87478762168291</v>
      </c>
      <c r="H1688">
        <v>23880</v>
      </c>
    </row>
    <row r="1689" spans="1:8" x14ac:dyDescent="0.2">
      <c r="A1689">
        <v>23.88</v>
      </c>
      <c r="B1689">
        <v>15.74</v>
      </c>
      <c r="C1689">
        <v>206.5</v>
      </c>
      <c r="F1689">
        <v>0.15584158415841584</v>
      </c>
      <c r="G1689">
        <f>23880/(3.14*(7.77^2)/4)</f>
        <v>503.87478762168291</v>
      </c>
      <c r="H1689">
        <v>23880</v>
      </c>
    </row>
    <row r="1690" spans="1:8" x14ac:dyDescent="0.2">
      <c r="A1690">
        <v>23.88</v>
      </c>
      <c r="B1690">
        <v>15.75</v>
      </c>
      <c r="C1690">
        <v>206.609375</v>
      </c>
      <c r="F1690">
        <v>0.15594059405940594</v>
      </c>
      <c r="G1690">
        <f>23880/(3.14*(7.77^2)/4)</f>
        <v>503.87478762168291</v>
      </c>
      <c r="H1690">
        <v>23880</v>
      </c>
    </row>
    <row r="1691" spans="1:8" x14ac:dyDescent="0.2">
      <c r="A1691">
        <v>23.92</v>
      </c>
      <c r="B1691">
        <v>15.76</v>
      </c>
      <c r="C1691">
        <v>206.71875</v>
      </c>
      <c r="F1691">
        <v>0.15603960396039604</v>
      </c>
      <c r="G1691">
        <f>23920/(3.14*(7.77^2)/4)</f>
        <v>504.71879899123343</v>
      </c>
      <c r="H1691">
        <v>23920</v>
      </c>
    </row>
    <row r="1692" spans="1:8" x14ac:dyDescent="0.2">
      <c r="A1692">
        <v>23.92</v>
      </c>
      <c r="B1692">
        <v>15.77</v>
      </c>
      <c r="C1692">
        <v>206.9375</v>
      </c>
      <c r="F1692">
        <v>0.15613861386138614</v>
      </c>
      <c r="G1692">
        <f>23920/(3.14*(7.77^2)/4)</f>
        <v>504.71879899123343</v>
      </c>
      <c r="H1692">
        <v>23920</v>
      </c>
    </row>
    <row r="1693" spans="1:8" x14ac:dyDescent="0.2">
      <c r="A1693">
        <v>23.9</v>
      </c>
      <c r="B1693">
        <v>15.78</v>
      </c>
      <c r="C1693">
        <v>207.046875</v>
      </c>
      <c r="F1693">
        <v>0.15623762376237624</v>
      </c>
      <c r="G1693">
        <f>23900/(3.14*(7.77^2)/4)</f>
        <v>504.29679330645814</v>
      </c>
      <c r="H1693">
        <v>23900</v>
      </c>
    </row>
    <row r="1694" spans="1:8" x14ac:dyDescent="0.2">
      <c r="A1694">
        <v>23.9</v>
      </c>
      <c r="B1694">
        <v>15.79</v>
      </c>
      <c r="C1694">
        <v>207.15625</v>
      </c>
      <c r="F1694">
        <v>0.15633663366336634</v>
      </c>
      <c r="G1694">
        <f>23900/(3.14*(7.77^2)/4)</f>
        <v>504.29679330645814</v>
      </c>
      <c r="H1694">
        <v>23900</v>
      </c>
    </row>
    <row r="1695" spans="1:8" x14ac:dyDescent="0.2">
      <c r="A1695">
        <v>23.9</v>
      </c>
      <c r="B1695">
        <v>15.8</v>
      </c>
      <c r="C1695">
        <v>207.265625</v>
      </c>
      <c r="F1695">
        <v>0.15643564356435644</v>
      </c>
      <c r="G1695">
        <f>23900/(3.14*(7.77^2)/4)</f>
        <v>504.29679330645814</v>
      </c>
      <c r="H1695">
        <v>23900</v>
      </c>
    </row>
    <row r="1696" spans="1:8" x14ac:dyDescent="0.2">
      <c r="A1696">
        <v>23.9</v>
      </c>
      <c r="B1696">
        <v>15.81</v>
      </c>
      <c r="C1696">
        <v>207.375</v>
      </c>
      <c r="F1696">
        <v>0.15653465346534653</v>
      </c>
      <c r="G1696">
        <f>23900/(3.14*(7.77^2)/4)</f>
        <v>504.29679330645814</v>
      </c>
      <c r="H1696">
        <v>23900</v>
      </c>
    </row>
    <row r="1697" spans="1:8" x14ac:dyDescent="0.2">
      <c r="A1697">
        <v>23.9</v>
      </c>
      <c r="B1697">
        <v>15.82</v>
      </c>
      <c r="C1697">
        <v>207.484375</v>
      </c>
      <c r="F1697">
        <v>0.15663366336633663</v>
      </c>
      <c r="G1697">
        <f>23900/(3.14*(7.77^2)/4)</f>
        <v>504.29679330645814</v>
      </c>
      <c r="H1697">
        <v>23900</v>
      </c>
    </row>
    <row r="1698" spans="1:8" x14ac:dyDescent="0.2">
      <c r="A1698">
        <v>23.92</v>
      </c>
      <c r="B1698">
        <v>15.83</v>
      </c>
      <c r="C1698">
        <v>207.59375</v>
      </c>
      <c r="F1698">
        <v>0.15673267326732673</v>
      </c>
      <c r="G1698">
        <f>23920/(3.14*(7.77^2)/4)</f>
        <v>504.71879899123343</v>
      </c>
      <c r="H1698">
        <v>23920</v>
      </c>
    </row>
    <row r="1699" spans="1:8" x14ac:dyDescent="0.2">
      <c r="A1699">
        <v>23.9</v>
      </c>
      <c r="B1699">
        <v>15.84</v>
      </c>
      <c r="C1699">
        <v>207.8125</v>
      </c>
      <c r="F1699">
        <v>0.15683168316831683</v>
      </c>
      <c r="G1699">
        <f>23900/(3.14*(7.77^2)/4)</f>
        <v>504.29679330645814</v>
      </c>
      <c r="H1699">
        <v>23900</v>
      </c>
    </row>
    <row r="1700" spans="1:8" x14ac:dyDescent="0.2">
      <c r="A1700">
        <v>23.9</v>
      </c>
      <c r="B1700">
        <v>15.85</v>
      </c>
      <c r="C1700">
        <v>207.921875</v>
      </c>
      <c r="F1700">
        <v>0.15693069306930693</v>
      </c>
      <c r="G1700">
        <f>23900/(3.14*(7.77^2)/4)</f>
        <v>504.29679330645814</v>
      </c>
      <c r="H1700">
        <v>23900</v>
      </c>
    </row>
    <row r="1701" spans="1:8" x14ac:dyDescent="0.2">
      <c r="A1701">
        <v>23.9</v>
      </c>
      <c r="B1701">
        <v>15.86</v>
      </c>
      <c r="C1701">
        <v>208.03125</v>
      </c>
      <c r="F1701">
        <v>0.15702970297029703</v>
      </c>
      <c r="G1701">
        <f>23900/(3.14*(7.77^2)/4)</f>
        <v>504.29679330645814</v>
      </c>
      <c r="H1701">
        <v>23900</v>
      </c>
    </row>
    <row r="1702" spans="1:8" x14ac:dyDescent="0.2">
      <c r="A1702">
        <v>23.92</v>
      </c>
      <c r="B1702">
        <v>15.87</v>
      </c>
      <c r="C1702">
        <v>208.140625</v>
      </c>
      <c r="F1702">
        <v>0.15712871287128713</v>
      </c>
      <c r="G1702">
        <f>23920/(3.14*(7.77^2)/4)</f>
        <v>504.71879899123343</v>
      </c>
      <c r="H1702">
        <v>23920</v>
      </c>
    </row>
    <row r="1703" spans="1:8" x14ac:dyDescent="0.2">
      <c r="A1703">
        <v>23.92</v>
      </c>
      <c r="B1703">
        <v>15.88</v>
      </c>
      <c r="C1703">
        <v>208.25</v>
      </c>
      <c r="F1703">
        <v>0.15722772277227723</v>
      </c>
      <c r="G1703">
        <f>23920/(3.14*(7.77^2)/4)</f>
        <v>504.71879899123343</v>
      </c>
      <c r="H1703">
        <v>23920</v>
      </c>
    </row>
    <row r="1704" spans="1:8" x14ac:dyDescent="0.2">
      <c r="A1704">
        <v>23.96</v>
      </c>
      <c r="B1704">
        <v>15.88</v>
      </c>
      <c r="C1704">
        <v>208.359375</v>
      </c>
      <c r="F1704">
        <v>0.15722772277227723</v>
      </c>
      <c r="G1704">
        <f>23960/(3.14*(7.77^2)/4)</f>
        <v>505.562810360784</v>
      </c>
      <c r="H1704">
        <v>23960</v>
      </c>
    </row>
    <row r="1705" spans="1:8" x14ac:dyDescent="0.2">
      <c r="A1705">
        <v>23.96</v>
      </c>
      <c r="B1705">
        <v>15.89</v>
      </c>
      <c r="C1705">
        <v>208.46875</v>
      </c>
      <c r="F1705">
        <v>0.15732673267326733</v>
      </c>
      <c r="G1705">
        <f>23960/(3.14*(7.77^2)/4)</f>
        <v>505.562810360784</v>
      </c>
      <c r="H1705">
        <v>23960</v>
      </c>
    </row>
    <row r="1706" spans="1:8" x14ac:dyDescent="0.2">
      <c r="A1706">
        <v>23.96</v>
      </c>
      <c r="B1706">
        <v>15.9</v>
      </c>
      <c r="C1706">
        <v>208.578125</v>
      </c>
      <c r="F1706">
        <v>0.15742574257425743</v>
      </c>
      <c r="G1706">
        <f>23960/(3.14*(7.77^2)/4)</f>
        <v>505.562810360784</v>
      </c>
      <c r="H1706">
        <v>23960</v>
      </c>
    </row>
    <row r="1707" spans="1:8" x14ac:dyDescent="0.2">
      <c r="A1707">
        <v>23.94</v>
      </c>
      <c r="B1707">
        <v>15.91</v>
      </c>
      <c r="C1707">
        <v>208.6875</v>
      </c>
      <c r="F1707">
        <v>0.15752475247524753</v>
      </c>
      <c r="G1707">
        <f>23940/(3.14*(7.77^2)/4)</f>
        <v>505.14080467600871</v>
      </c>
      <c r="H1707">
        <v>23940</v>
      </c>
    </row>
    <row r="1708" spans="1:8" x14ac:dyDescent="0.2">
      <c r="A1708">
        <v>23.94</v>
      </c>
      <c r="B1708">
        <v>15.92</v>
      </c>
      <c r="C1708">
        <v>208.796875</v>
      </c>
      <c r="F1708">
        <v>0.15762376237623762</v>
      </c>
      <c r="G1708">
        <f>23940/(3.14*(7.77^2)/4)</f>
        <v>505.14080467600871</v>
      </c>
      <c r="H1708">
        <v>23940</v>
      </c>
    </row>
    <row r="1709" spans="1:8" x14ac:dyDescent="0.2">
      <c r="A1709">
        <v>23.94</v>
      </c>
      <c r="B1709">
        <v>15.93</v>
      </c>
      <c r="C1709">
        <v>208.90625</v>
      </c>
      <c r="F1709">
        <v>0.15772277227722772</v>
      </c>
      <c r="G1709">
        <f>23940/(3.14*(7.77^2)/4)</f>
        <v>505.14080467600871</v>
      </c>
      <c r="H1709">
        <v>23940</v>
      </c>
    </row>
    <row r="1710" spans="1:8" x14ac:dyDescent="0.2">
      <c r="A1710">
        <v>23.92</v>
      </c>
      <c r="B1710">
        <v>15.94</v>
      </c>
      <c r="C1710">
        <v>209.015625</v>
      </c>
      <c r="F1710">
        <v>0.15782178217821782</v>
      </c>
      <c r="G1710">
        <f>23920/(3.14*(7.77^2)/4)</f>
        <v>504.71879899123343</v>
      </c>
      <c r="H1710">
        <v>23920</v>
      </c>
    </row>
    <row r="1711" spans="1:8" x14ac:dyDescent="0.2">
      <c r="A1711">
        <v>23.92</v>
      </c>
      <c r="B1711">
        <v>15.95</v>
      </c>
      <c r="C1711">
        <v>209.234375</v>
      </c>
      <c r="F1711">
        <v>0.15792079207920792</v>
      </c>
      <c r="G1711">
        <f>23920/(3.14*(7.77^2)/4)</f>
        <v>504.71879899123343</v>
      </c>
      <c r="H1711">
        <v>23920</v>
      </c>
    </row>
    <row r="1712" spans="1:8" x14ac:dyDescent="0.2">
      <c r="A1712">
        <v>23.92</v>
      </c>
      <c r="B1712">
        <v>15.96</v>
      </c>
      <c r="C1712">
        <v>209.34375</v>
      </c>
      <c r="F1712">
        <v>0.15801980198019802</v>
      </c>
      <c r="G1712">
        <f>23920/(3.14*(7.77^2)/4)</f>
        <v>504.71879899123343</v>
      </c>
      <c r="H1712">
        <v>23920</v>
      </c>
    </row>
    <row r="1713" spans="1:8" x14ac:dyDescent="0.2">
      <c r="A1713">
        <v>23.92</v>
      </c>
      <c r="B1713">
        <v>15.97</v>
      </c>
      <c r="C1713">
        <v>209.453125</v>
      </c>
      <c r="F1713">
        <v>0.15811881188118812</v>
      </c>
      <c r="G1713">
        <f>23920/(3.14*(7.77^2)/4)</f>
        <v>504.71879899123343</v>
      </c>
      <c r="H1713">
        <v>23920</v>
      </c>
    </row>
    <row r="1714" spans="1:8" x14ac:dyDescent="0.2">
      <c r="A1714">
        <v>23.94</v>
      </c>
      <c r="B1714">
        <v>15.98</v>
      </c>
      <c r="C1714">
        <v>209.5625</v>
      </c>
      <c r="F1714">
        <v>0.15821782178217822</v>
      </c>
      <c r="G1714">
        <f>23940/(3.14*(7.77^2)/4)</f>
        <v>505.14080467600871</v>
      </c>
      <c r="H1714">
        <v>23940</v>
      </c>
    </row>
    <row r="1715" spans="1:8" x14ac:dyDescent="0.2">
      <c r="A1715">
        <v>23.94</v>
      </c>
      <c r="B1715">
        <v>15.99</v>
      </c>
      <c r="C1715">
        <v>209.671875</v>
      </c>
      <c r="F1715">
        <v>0.15831683168316832</v>
      </c>
      <c r="G1715">
        <f>23940/(3.14*(7.77^2)/4)</f>
        <v>505.14080467600871</v>
      </c>
      <c r="H1715">
        <v>23940</v>
      </c>
    </row>
    <row r="1716" spans="1:8" x14ac:dyDescent="0.2">
      <c r="A1716">
        <v>23.96</v>
      </c>
      <c r="B1716">
        <v>15.99</v>
      </c>
      <c r="C1716">
        <v>209.78125</v>
      </c>
      <c r="F1716">
        <v>0.15831683168316832</v>
      </c>
      <c r="G1716">
        <f>23960/(3.14*(7.77^2)/4)</f>
        <v>505.562810360784</v>
      </c>
      <c r="H1716">
        <v>23960</v>
      </c>
    </row>
    <row r="1717" spans="1:8" x14ac:dyDescent="0.2">
      <c r="A1717">
        <v>23.96</v>
      </c>
      <c r="B1717">
        <v>16</v>
      </c>
      <c r="C1717">
        <v>209.890625</v>
      </c>
      <c r="F1717">
        <v>0.15841584158415842</v>
      </c>
      <c r="G1717">
        <f>23960/(3.14*(7.77^2)/4)</f>
        <v>505.562810360784</v>
      </c>
      <c r="H1717">
        <v>23960</v>
      </c>
    </row>
    <row r="1718" spans="1:8" x14ac:dyDescent="0.2">
      <c r="A1718">
        <v>23.96</v>
      </c>
      <c r="B1718">
        <v>16.010000000000002</v>
      </c>
      <c r="C1718">
        <v>210</v>
      </c>
      <c r="F1718">
        <v>0.15851485148514852</v>
      </c>
      <c r="G1718">
        <f>23960/(3.14*(7.77^2)/4)</f>
        <v>505.562810360784</v>
      </c>
      <c r="H1718">
        <v>23960</v>
      </c>
    </row>
    <row r="1719" spans="1:8" x14ac:dyDescent="0.2">
      <c r="A1719">
        <v>23.96</v>
      </c>
      <c r="B1719">
        <v>16.02</v>
      </c>
      <c r="C1719">
        <v>210.109375</v>
      </c>
      <c r="F1719">
        <v>0.15861386138613862</v>
      </c>
      <c r="G1719">
        <f>23960/(3.14*(7.77^2)/4)</f>
        <v>505.562810360784</v>
      </c>
      <c r="H1719">
        <v>23960</v>
      </c>
    </row>
    <row r="1720" spans="1:8" x14ac:dyDescent="0.2">
      <c r="A1720">
        <v>23.96</v>
      </c>
      <c r="B1720">
        <v>16.03</v>
      </c>
      <c r="C1720">
        <v>210.21875</v>
      </c>
      <c r="F1720">
        <v>0.15871287128712872</v>
      </c>
      <c r="G1720">
        <f>23960/(3.14*(7.77^2)/4)</f>
        <v>505.562810360784</v>
      </c>
      <c r="H1720">
        <v>23960</v>
      </c>
    </row>
    <row r="1721" spans="1:8" x14ac:dyDescent="0.2">
      <c r="A1721">
        <v>23.98</v>
      </c>
      <c r="B1721">
        <v>16.04</v>
      </c>
      <c r="C1721">
        <v>210.328125</v>
      </c>
      <c r="F1721">
        <v>0.15881188118811881</v>
      </c>
      <c r="G1721">
        <f>23980/(3.14*(7.77^2)/4)</f>
        <v>505.98481604555928</v>
      </c>
      <c r="H1721">
        <v>23980</v>
      </c>
    </row>
    <row r="1722" spans="1:8" x14ac:dyDescent="0.2">
      <c r="A1722">
        <v>23.98</v>
      </c>
      <c r="B1722">
        <v>16.05</v>
      </c>
      <c r="C1722">
        <v>210.546875</v>
      </c>
      <c r="F1722">
        <v>0.15891089108910891</v>
      </c>
      <c r="G1722">
        <f>23980/(3.14*(7.77^2)/4)</f>
        <v>505.98481604555928</v>
      </c>
      <c r="H1722">
        <v>23980</v>
      </c>
    </row>
    <row r="1723" spans="1:8" x14ac:dyDescent="0.2">
      <c r="A1723">
        <v>23.94</v>
      </c>
      <c r="B1723">
        <v>16.059999999999999</v>
      </c>
      <c r="C1723">
        <v>210.65625</v>
      </c>
      <c r="F1723">
        <v>0.15900990099009898</v>
      </c>
      <c r="G1723">
        <f>23940/(3.14*(7.77^2)/4)</f>
        <v>505.14080467600871</v>
      </c>
      <c r="H1723">
        <v>23940</v>
      </c>
    </row>
    <row r="1724" spans="1:8" x14ac:dyDescent="0.2">
      <c r="A1724">
        <v>23.94</v>
      </c>
      <c r="B1724">
        <v>16.07</v>
      </c>
      <c r="C1724">
        <v>210.765625</v>
      </c>
      <c r="F1724">
        <v>0.15910891089108911</v>
      </c>
      <c r="G1724">
        <f>23940/(3.14*(7.77^2)/4)</f>
        <v>505.14080467600871</v>
      </c>
      <c r="H1724">
        <v>23940</v>
      </c>
    </row>
    <row r="1725" spans="1:8" x14ac:dyDescent="0.2">
      <c r="A1725">
        <v>23.94</v>
      </c>
      <c r="B1725">
        <v>16.079999999999998</v>
      </c>
      <c r="C1725">
        <v>210.875</v>
      </c>
      <c r="F1725">
        <v>0.15920792079207918</v>
      </c>
      <c r="G1725">
        <f>23940/(3.14*(7.77^2)/4)</f>
        <v>505.14080467600871</v>
      </c>
      <c r="H1725">
        <v>23940</v>
      </c>
    </row>
    <row r="1726" spans="1:8" x14ac:dyDescent="0.2">
      <c r="A1726">
        <v>24</v>
      </c>
      <c r="B1726">
        <v>16.09</v>
      </c>
      <c r="C1726">
        <v>210.984375</v>
      </c>
      <c r="F1726">
        <v>0.15930693069306931</v>
      </c>
      <c r="G1726">
        <f>24000/(3.14*(7.77^2)/4)</f>
        <v>506.40682173033457</v>
      </c>
      <c r="H1726">
        <v>24000</v>
      </c>
    </row>
    <row r="1727" spans="1:8" x14ac:dyDescent="0.2">
      <c r="A1727">
        <v>24</v>
      </c>
      <c r="B1727">
        <v>16.100000000000001</v>
      </c>
      <c r="C1727">
        <v>211.09375</v>
      </c>
      <c r="F1727">
        <v>0.15940594059405941</v>
      </c>
      <c r="G1727">
        <f>24000/(3.14*(7.77^2)/4)</f>
        <v>506.40682173033457</v>
      </c>
      <c r="H1727">
        <v>24000</v>
      </c>
    </row>
    <row r="1728" spans="1:8" x14ac:dyDescent="0.2">
      <c r="A1728">
        <v>23.98</v>
      </c>
      <c r="B1728">
        <v>16.100000000000001</v>
      </c>
      <c r="C1728">
        <v>211.203125</v>
      </c>
      <c r="F1728">
        <v>0.15940594059405941</v>
      </c>
      <c r="G1728">
        <f>23980/(3.14*(7.77^2)/4)</f>
        <v>505.98481604555928</v>
      </c>
      <c r="H1728">
        <v>23980</v>
      </c>
    </row>
    <row r="1729" spans="1:8" x14ac:dyDescent="0.2">
      <c r="A1729">
        <v>23.98</v>
      </c>
      <c r="B1729">
        <v>16.11</v>
      </c>
      <c r="C1729">
        <v>211.3125</v>
      </c>
      <c r="F1729">
        <v>0.15950495049504951</v>
      </c>
      <c r="G1729">
        <f>23980/(3.14*(7.77^2)/4)</f>
        <v>505.98481604555928</v>
      </c>
      <c r="H1729">
        <v>23980</v>
      </c>
    </row>
    <row r="1730" spans="1:8" x14ac:dyDescent="0.2">
      <c r="A1730">
        <v>23.98</v>
      </c>
      <c r="B1730">
        <v>16.12</v>
      </c>
      <c r="C1730">
        <v>211.421875</v>
      </c>
      <c r="F1730">
        <v>0.15960396039603961</v>
      </c>
      <c r="G1730">
        <f>23980/(3.14*(7.77^2)/4)</f>
        <v>505.98481604555928</v>
      </c>
      <c r="H1730">
        <v>23980</v>
      </c>
    </row>
    <row r="1731" spans="1:8" x14ac:dyDescent="0.2">
      <c r="A1731">
        <v>23.98</v>
      </c>
      <c r="B1731">
        <v>16.13</v>
      </c>
      <c r="C1731">
        <v>211.53125</v>
      </c>
      <c r="F1731">
        <v>0.15970297029702971</v>
      </c>
      <c r="G1731">
        <f>23980/(3.14*(7.77^2)/4)</f>
        <v>505.98481604555928</v>
      </c>
      <c r="H1731">
        <v>23980</v>
      </c>
    </row>
    <row r="1732" spans="1:8" x14ac:dyDescent="0.2">
      <c r="A1732">
        <v>23.98</v>
      </c>
      <c r="B1732">
        <v>16.14</v>
      </c>
      <c r="C1732">
        <v>211.640625</v>
      </c>
      <c r="F1732">
        <v>0.15980198019801981</v>
      </c>
      <c r="G1732">
        <f>23980/(3.14*(7.77^2)/4)</f>
        <v>505.98481604555928</v>
      </c>
      <c r="H1732">
        <v>23980</v>
      </c>
    </row>
    <row r="1733" spans="1:8" x14ac:dyDescent="0.2">
      <c r="A1733">
        <v>24</v>
      </c>
      <c r="B1733">
        <v>16.149999999999999</v>
      </c>
      <c r="C1733">
        <v>211.75</v>
      </c>
      <c r="F1733">
        <v>0.15990099009900988</v>
      </c>
      <c r="G1733">
        <f>24000/(3.14*(7.77^2)/4)</f>
        <v>506.40682173033457</v>
      </c>
      <c r="H1733">
        <v>24000</v>
      </c>
    </row>
    <row r="1734" spans="1:8" x14ac:dyDescent="0.2">
      <c r="A1734">
        <v>24</v>
      </c>
      <c r="B1734">
        <v>16.16</v>
      </c>
      <c r="C1734">
        <v>211.96875</v>
      </c>
      <c r="F1734">
        <v>0.16</v>
      </c>
      <c r="G1734">
        <f>24000/(3.14*(7.77^2)/4)</f>
        <v>506.40682173033457</v>
      </c>
      <c r="H1734">
        <v>24000</v>
      </c>
    </row>
    <row r="1735" spans="1:8" x14ac:dyDescent="0.2">
      <c r="A1735">
        <v>23.98</v>
      </c>
      <c r="B1735">
        <v>16.170000000000002</v>
      </c>
      <c r="C1735">
        <v>212.078125</v>
      </c>
      <c r="F1735">
        <v>0.1600990099009901</v>
      </c>
      <c r="G1735">
        <f>23980/(3.14*(7.77^2)/4)</f>
        <v>505.98481604555928</v>
      </c>
      <c r="H1735">
        <v>23980</v>
      </c>
    </row>
    <row r="1736" spans="1:8" x14ac:dyDescent="0.2">
      <c r="A1736">
        <v>23.98</v>
      </c>
      <c r="B1736">
        <v>16.18</v>
      </c>
      <c r="C1736">
        <v>212.1875</v>
      </c>
      <c r="F1736">
        <v>0.1601980198019802</v>
      </c>
      <c r="G1736">
        <f>23980/(3.14*(7.77^2)/4)</f>
        <v>505.98481604555928</v>
      </c>
      <c r="H1736">
        <v>23980</v>
      </c>
    </row>
    <row r="1737" spans="1:8" x14ac:dyDescent="0.2">
      <c r="A1737">
        <v>23.98</v>
      </c>
      <c r="B1737">
        <v>16.190000000000001</v>
      </c>
      <c r="C1737">
        <v>212.296875</v>
      </c>
      <c r="F1737">
        <v>0.1602970297029703</v>
      </c>
      <c r="G1737">
        <f>23980/(3.14*(7.77^2)/4)</f>
        <v>505.98481604555928</v>
      </c>
      <c r="H1737">
        <v>23980</v>
      </c>
    </row>
    <row r="1738" spans="1:8" x14ac:dyDescent="0.2">
      <c r="A1738">
        <v>24</v>
      </c>
      <c r="B1738">
        <v>16.2</v>
      </c>
      <c r="C1738">
        <v>212.40625</v>
      </c>
      <c r="F1738">
        <v>0.1603960396039604</v>
      </c>
      <c r="G1738">
        <f>24000/(3.14*(7.77^2)/4)</f>
        <v>506.40682173033457</v>
      </c>
      <c r="H1738">
        <v>24000</v>
      </c>
    </row>
    <row r="1739" spans="1:8" x14ac:dyDescent="0.2">
      <c r="A1739">
        <v>24</v>
      </c>
      <c r="B1739">
        <v>16.21</v>
      </c>
      <c r="C1739">
        <v>212.515625</v>
      </c>
      <c r="F1739">
        <v>0.1604950495049505</v>
      </c>
      <c r="G1739">
        <f>24000/(3.14*(7.77^2)/4)</f>
        <v>506.40682173033457</v>
      </c>
      <c r="H1739">
        <v>24000</v>
      </c>
    </row>
    <row r="1740" spans="1:8" x14ac:dyDescent="0.2">
      <c r="A1740">
        <v>23.96</v>
      </c>
      <c r="B1740">
        <v>16.21</v>
      </c>
      <c r="C1740">
        <v>212.625</v>
      </c>
      <c r="F1740">
        <v>0.1604950495049505</v>
      </c>
      <c r="G1740">
        <f>23960/(3.14*(7.77^2)/4)</f>
        <v>505.562810360784</v>
      </c>
      <c r="H1740">
        <v>23960</v>
      </c>
    </row>
    <row r="1741" spans="1:8" x14ac:dyDescent="0.2">
      <c r="A1741">
        <v>23.96</v>
      </c>
      <c r="B1741">
        <v>16.22</v>
      </c>
      <c r="C1741">
        <v>212.734375</v>
      </c>
      <c r="F1741">
        <v>0.16059405940594057</v>
      </c>
      <c r="G1741">
        <f>23960/(3.14*(7.77^2)/4)</f>
        <v>505.562810360784</v>
      </c>
      <c r="H1741">
        <v>23960</v>
      </c>
    </row>
    <row r="1742" spans="1:8" x14ac:dyDescent="0.2">
      <c r="A1742">
        <v>23.96</v>
      </c>
      <c r="B1742">
        <v>16.23</v>
      </c>
      <c r="C1742">
        <v>212.84375</v>
      </c>
      <c r="F1742">
        <v>0.1606930693069307</v>
      </c>
      <c r="G1742">
        <f>23960/(3.14*(7.77^2)/4)</f>
        <v>505.562810360784</v>
      </c>
      <c r="H1742">
        <v>23960</v>
      </c>
    </row>
    <row r="1743" spans="1:8" x14ac:dyDescent="0.2">
      <c r="A1743">
        <v>24</v>
      </c>
      <c r="B1743">
        <v>16.239999999999998</v>
      </c>
      <c r="C1743">
        <v>212.953125</v>
      </c>
      <c r="F1743">
        <v>0.16079207920792077</v>
      </c>
      <c r="G1743">
        <f>24000/(3.14*(7.77^2)/4)</f>
        <v>506.40682173033457</v>
      </c>
      <c r="H1743">
        <v>24000</v>
      </c>
    </row>
    <row r="1744" spans="1:8" x14ac:dyDescent="0.2">
      <c r="A1744">
        <v>24</v>
      </c>
      <c r="B1744">
        <v>16.25</v>
      </c>
      <c r="C1744">
        <v>213.0625</v>
      </c>
      <c r="F1744">
        <v>0.1608910891089109</v>
      </c>
      <c r="G1744">
        <f>24000/(3.14*(7.77^2)/4)</f>
        <v>506.40682173033457</v>
      </c>
      <c r="H1744">
        <v>24000</v>
      </c>
    </row>
    <row r="1745" spans="1:8" x14ac:dyDescent="0.2">
      <c r="A1745">
        <v>24.02</v>
      </c>
      <c r="B1745">
        <v>16.260000000000002</v>
      </c>
      <c r="C1745">
        <v>213.171875</v>
      </c>
      <c r="F1745">
        <v>0.16099009900990099</v>
      </c>
      <c r="G1745">
        <f>24020/(3.14*(7.77^2)/4)</f>
        <v>506.82882741510986</v>
      </c>
      <c r="H1745">
        <v>24020</v>
      </c>
    </row>
    <row r="1746" spans="1:8" x14ac:dyDescent="0.2">
      <c r="A1746">
        <v>24.02</v>
      </c>
      <c r="B1746">
        <v>16.27</v>
      </c>
      <c r="C1746">
        <v>213.390625</v>
      </c>
      <c r="F1746">
        <v>0.16108910891089109</v>
      </c>
      <c r="G1746">
        <f>24020/(3.14*(7.77^2)/4)</f>
        <v>506.82882741510986</v>
      </c>
      <c r="H1746">
        <v>24020</v>
      </c>
    </row>
    <row r="1747" spans="1:8" x14ac:dyDescent="0.2">
      <c r="A1747">
        <v>24.02</v>
      </c>
      <c r="B1747">
        <v>16.28</v>
      </c>
      <c r="C1747">
        <v>213.5</v>
      </c>
      <c r="F1747">
        <v>0.16118811881188119</v>
      </c>
      <c r="G1747">
        <f>24020/(3.14*(7.77^2)/4)</f>
        <v>506.82882741510986</v>
      </c>
      <c r="H1747">
        <v>24020</v>
      </c>
    </row>
    <row r="1748" spans="1:8" x14ac:dyDescent="0.2">
      <c r="A1748">
        <v>24.02</v>
      </c>
      <c r="B1748">
        <v>16.29</v>
      </c>
      <c r="C1748">
        <v>213.609375</v>
      </c>
      <c r="F1748">
        <v>0.16128712871287129</v>
      </c>
      <c r="G1748">
        <f>24020/(3.14*(7.77^2)/4)</f>
        <v>506.82882741510986</v>
      </c>
      <c r="H1748">
        <v>24020</v>
      </c>
    </row>
    <row r="1749" spans="1:8" x14ac:dyDescent="0.2">
      <c r="A1749">
        <v>23.98</v>
      </c>
      <c r="B1749">
        <v>16.3</v>
      </c>
      <c r="C1749">
        <v>213.71875</v>
      </c>
      <c r="F1749">
        <v>0.16138613861386139</v>
      </c>
      <c r="G1749">
        <f>23980/(3.14*(7.77^2)/4)</f>
        <v>505.98481604555928</v>
      </c>
      <c r="H1749">
        <v>23980</v>
      </c>
    </row>
    <row r="1750" spans="1:8" x14ac:dyDescent="0.2">
      <c r="A1750">
        <v>23.98</v>
      </c>
      <c r="B1750">
        <v>16.309999999999999</v>
      </c>
      <c r="C1750">
        <v>213.828125</v>
      </c>
      <c r="F1750">
        <v>0.16148514851485146</v>
      </c>
      <c r="G1750">
        <f>23980/(3.14*(7.77^2)/4)</f>
        <v>505.98481604555928</v>
      </c>
      <c r="H1750">
        <v>23980</v>
      </c>
    </row>
    <row r="1751" spans="1:8" x14ac:dyDescent="0.2">
      <c r="A1751">
        <v>24.02</v>
      </c>
      <c r="B1751">
        <v>16.32</v>
      </c>
      <c r="C1751">
        <v>214.046875</v>
      </c>
      <c r="F1751">
        <v>0.16158415841584159</v>
      </c>
      <c r="G1751">
        <f>24020/(3.14*(7.77^2)/4)</f>
        <v>506.82882741510986</v>
      </c>
      <c r="H1751">
        <v>24020</v>
      </c>
    </row>
    <row r="1752" spans="1:8" x14ac:dyDescent="0.2">
      <c r="A1752">
        <v>24.02</v>
      </c>
      <c r="B1752">
        <v>16.329999999999998</v>
      </c>
      <c r="C1752">
        <v>214.15625</v>
      </c>
      <c r="F1752">
        <v>0.16168316831683166</v>
      </c>
      <c r="G1752">
        <f>24020/(3.14*(7.77^2)/4)</f>
        <v>506.82882741510986</v>
      </c>
      <c r="H1752">
        <v>24020</v>
      </c>
    </row>
    <row r="1753" spans="1:8" x14ac:dyDescent="0.2">
      <c r="A1753">
        <v>24.02</v>
      </c>
      <c r="B1753">
        <v>16.34</v>
      </c>
      <c r="C1753">
        <v>214.265625</v>
      </c>
      <c r="F1753">
        <v>0.16178217821782179</v>
      </c>
      <c r="G1753">
        <f>24020/(3.14*(7.77^2)/4)</f>
        <v>506.82882741510986</v>
      </c>
      <c r="H1753">
        <v>24020</v>
      </c>
    </row>
    <row r="1754" spans="1:8" x14ac:dyDescent="0.2">
      <c r="A1754">
        <v>24.04</v>
      </c>
      <c r="B1754">
        <v>16.350000000000001</v>
      </c>
      <c r="C1754">
        <v>214.375</v>
      </c>
      <c r="F1754">
        <v>0.16188118811881189</v>
      </c>
      <c r="G1754">
        <f>24040/(3.14*(7.77^2)/4)</f>
        <v>507.25083309988514</v>
      </c>
      <c r="H1754">
        <v>24040</v>
      </c>
    </row>
    <row r="1755" spans="1:8" x14ac:dyDescent="0.2">
      <c r="A1755">
        <v>24.04</v>
      </c>
      <c r="B1755">
        <v>16.36</v>
      </c>
      <c r="C1755">
        <v>214.484375</v>
      </c>
      <c r="F1755">
        <v>0.16198019801980199</v>
      </c>
      <c r="G1755">
        <f>24040/(3.14*(7.77^2)/4)</f>
        <v>507.25083309988514</v>
      </c>
      <c r="H1755">
        <v>24040</v>
      </c>
    </row>
    <row r="1756" spans="1:8" x14ac:dyDescent="0.2">
      <c r="A1756">
        <v>24.04</v>
      </c>
      <c r="B1756">
        <v>16.36</v>
      </c>
      <c r="C1756">
        <v>214.59375</v>
      </c>
      <c r="F1756">
        <v>0.16198019801980199</v>
      </c>
      <c r="G1756">
        <f>24040/(3.14*(7.77^2)/4)</f>
        <v>507.25083309988514</v>
      </c>
      <c r="H1756">
        <v>24040</v>
      </c>
    </row>
    <row r="1757" spans="1:8" x14ac:dyDescent="0.2">
      <c r="A1757">
        <v>24.04</v>
      </c>
      <c r="B1757">
        <v>16.37</v>
      </c>
      <c r="C1757">
        <v>214.703125</v>
      </c>
      <c r="F1757">
        <v>0.16207920792079208</v>
      </c>
      <c r="G1757">
        <f>24040/(3.14*(7.77^2)/4)</f>
        <v>507.25083309988514</v>
      </c>
      <c r="H1757">
        <v>24040</v>
      </c>
    </row>
    <row r="1758" spans="1:8" x14ac:dyDescent="0.2">
      <c r="A1758">
        <v>24.04</v>
      </c>
      <c r="B1758">
        <v>16.38</v>
      </c>
      <c r="C1758">
        <v>214.8125</v>
      </c>
      <c r="F1758">
        <v>0.16217821782178216</v>
      </c>
      <c r="G1758">
        <f>24040/(3.14*(7.77^2)/4)</f>
        <v>507.25083309988514</v>
      </c>
      <c r="H1758">
        <v>24040</v>
      </c>
    </row>
    <row r="1759" spans="1:8" x14ac:dyDescent="0.2">
      <c r="A1759">
        <v>24</v>
      </c>
      <c r="B1759">
        <v>16.39</v>
      </c>
      <c r="C1759">
        <v>214.921875</v>
      </c>
      <c r="F1759">
        <v>0.16227722772277228</v>
      </c>
      <c r="G1759">
        <f>24000/(3.14*(7.77^2)/4)</f>
        <v>506.40682173033457</v>
      </c>
      <c r="H1759">
        <v>24000</v>
      </c>
    </row>
    <row r="1760" spans="1:8" x14ac:dyDescent="0.2">
      <c r="A1760">
        <v>24</v>
      </c>
      <c r="B1760">
        <v>16.399999999999999</v>
      </c>
      <c r="C1760">
        <v>215.03125</v>
      </c>
      <c r="F1760">
        <v>0.16237623762376235</v>
      </c>
      <c r="G1760">
        <f>24000/(3.14*(7.77^2)/4)</f>
        <v>506.40682173033457</v>
      </c>
      <c r="H1760">
        <v>24000</v>
      </c>
    </row>
    <row r="1761" spans="1:8" x14ac:dyDescent="0.2">
      <c r="A1761">
        <v>24.06</v>
      </c>
      <c r="B1761">
        <v>16.41</v>
      </c>
      <c r="C1761">
        <v>215.140625</v>
      </c>
      <c r="F1761">
        <v>0.16247524752475248</v>
      </c>
      <c r="G1761">
        <f>24060/(3.14*(7.77^2)/4)</f>
        <v>507.67283878466037</v>
      </c>
      <c r="H1761">
        <v>24060</v>
      </c>
    </row>
    <row r="1762" spans="1:8" x14ac:dyDescent="0.2">
      <c r="A1762">
        <v>24.06</v>
      </c>
      <c r="B1762">
        <v>16.420000000000002</v>
      </c>
      <c r="C1762">
        <v>215.359375</v>
      </c>
      <c r="F1762">
        <v>0.16257425742574258</v>
      </c>
      <c r="G1762">
        <f>24060/(3.14*(7.77^2)/4)</f>
        <v>507.67283878466037</v>
      </c>
      <c r="H1762">
        <v>24060</v>
      </c>
    </row>
    <row r="1763" spans="1:8" x14ac:dyDescent="0.2">
      <c r="A1763">
        <v>24.04</v>
      </c>
      <c r="B1763">
        <v>16.43</v>
      </c>
      <c r="C1763">
        <v>215.46875</v>
      </c>
      <c r="F1763">
        <v>0.16267326732673268</v>
      </c>
      <c r="G1763">
        <f>24040/(3.14*(7.77^2)/4)</f>
        <v>507.25083309988514</v>
      </c>
      <c r="H1763">
        <v>24040</v>
      </c>
    </row>
    <row r="1764" spans="1:8" x14ac:dyDescent="0.2">
      <c r="A1764">
        <v>24.04</v>
      </c>
      <c r="B1764">
        <v>16.440000000000001</v>
      </c>
      <c r="C1764">
        <v>215.578125</v>
      </c>
      <c r="F1764">
        <v>0.16277227722772278</v>
      </c>
      <c r="G1764">
        <f>24040/(3.14*(7.77^2)/4)</f>
        <v>507.25083309988514</v>
      </c>
      <c r="H1764">
        <v>24040</v>
      </c>
    </row>
    <row r="1765" spans="1:8" x14ac:dyDescent="0.2">
      <c r="A1765">
        <v>24.04</v>
      </c>
      <c r="B1765">
        <v>16.45</v>
      </c>
      <c r="C1765">
        <v>215.6875</v>
      </c>
      <c r="F1765">
        <v>0.16287128712871288</v>
      </c>
      <c r="G1765">
        <f>24040/(3.14*(7.77^2)/4)</f>
        <v>507.25083309988514</v>
      </c>
      <c r="H1765">
        <v>24040</v>
      </c>
    </row>
    <row r="1766" spans="1:8" x14ac:dyDescent="0.2">
      <c r="A1766">
        <v>24.06</v>
      </c>
      <c r="B1766">
        <v>16.46</v>
      </c>
      <c r="C1766">
        <v>215.796875</v>
      </c>
      <c r="F1766">
        <v>0.16297029702970298</v>
      </c>
      <c r="G1766">
        <f>24060/(3.14*(7.77^2)/4)</f>
        <v>507.67283878466037</v>
      </c>
      <c r="H1766">
        <v>24060</v>
      </c>
    </row>
    <row r="1767" spans="1:8" x14ac:dyDescent="0.2">
      <c r="A1767">
        <v>24.04</v>
      </c>
      <c r="B1767">
        <v>16.47</v>
      </c>
      <c r="C1767">
        <v>216.015625</v>
      </c>
      <c r="F1767">
        <v>0.16306930693069305</v>
      </c>
      <c r="G1767">
        <f>24040/(3.14*(7.77^2)/4)</f>
        <v>507.25083309988514</v>
      </c>
      <c r="H1767">
        <v>24040</v>
      </c>
    </row>
    <row r="1768" spans="1:8" x14ac:dyDescent="0.2">
      <c r="A1768">
        <v>24.04</v>
      </c>
      <c r="B1768">
        <v>16.48</v>
      </c>
      <c r="C1768">
        <v>216.125</v>
      </c>
      <c r="F1768">
        <v>0.16316831683168317</v>
      </c>
      <c r="G1768">
        <f>24040/(3.14*(7.77^2)/4)</f>
        <v>507.25083309988514</v>
      </c>
      <c r="H1768">
        <v>24040</v>
      </c>
    </row>
    <row r="1769" spans="1:8" x14ac:dyDescent="0.2">
      <c r="A1769">
        <v>24.04</v>
      </c>
      <c r="B1769">
        <v>16.489999999999998</v>
      </c>
      <c r="C1769">
        <v>216.234375</v>
      </c>
      <c r="F1769">
        <v>0.16326732673267325</v>
      </c>
      <c r="G1769">
        <f>24040/(3.14*(7.77^2)/4)</f>
        <v>507.25083309988514</v>
      </c>
      <c r="H1769">
        <v>24040</v>
      </c>
    </row>
    <row r="1770" spans="1:8" x14ac:dyDescent="0.2">
      <c r="A1770">
        <v>24.04</v>
      </c>
      <c r="B1770">
        <v>16.5</v>
      </c>
      <c r="C1770">
        <v>216.34375</v>
      </c>
      <c r="F1770">
        <v>0.16336633663366337</v>
      </c>
      <c r="G1770">
        <f>24040/(3.14*(7.77^2)/4)</f>
        <v>507.25083309988514</v>
      </c>
      <c r="H1770">
        <v>24040</v>
      </c>
    </row>
    <row r="1771" spans="1:8" x14ac:dyDescent="0.2">
      <c r="A1771">
        <v>24.04</v>
      </c>
      <c r="B1771">
        <v>16.510000000000002</v>
      </c>
      <c r="C1771">
        <v>216.453125</v>
      </c>
      <c r="F1771">
        <v>0.16346534653465347</v>
      </c>
      <c r="G1771">
        <f>24040/(3.14*(7.77^2)/4)</f>
        <v>507.25083309988514</v>
      </c>
      <c r="H1771">
        <v>24040</v>
      </c>
    </row>
    <row r="1772" spans="1:8" x14ac:dyDescent="0.2">
      <c r="A1772">
        <v>24.08</v>
      </c>
      <c r="B1772">
        <v>16.52</v>
      </c>
      <c r="C1772">
        <v>216.5625</v>
      </c>
      <c r="F1772">
        <v>0.16356435643564357</v>
      </c>
      <c r="G1772">
        <f t="shared" ref="G1772:G1782" si="39">24080/(3.14*(7.77^2)/4)</f>
        <v>508.09484446943566</v>
      </c>
      <c r="H1772">
        <v>24080</v>
      </c>
    </row>
    <row r="1773" spans="1:8" x14ac:dyDescent="0.2">
      <c r="A1773">
        <v>24.08</v>
      </c>
      <c r="B1773">
        <v>16.53</v>
      </c>
      <c r="C1773">
        <v>216.78125</v>
      </c>
      <c r="F1773">
        <v>0.16366336633663367</v>
      </c>
      <c r="G1773">
        <f t="shared" si="39"/>
        <v>508.09484446943566</v>
      </c>
      <c r="H1773">
        <v>24080</v>
      </c>
    </row>
    <row r="1774" spans="1:8" x14ac:dyDescent="0.2">
      <c r="A1774">
        <v>24.08</v>
      </c>
      <c r="B1774">
        <v>16.54</v>
      </c>
      <c r="C1774">
        <v>216.890625</v>
      </c>
      <c r="F1774">
        <v>0.16376237623762374</v>
      </c>
      <c r="G1774">
        <f t="shared" si="39"/>
        <v>508.09484446943566</v>
      </c>
      <c r="H1774">
        <v>24080</v>
      </c>
    </row>
    <row r="1775" spans="1:8" x14ac:dyDescent="0.2">
      <c r="A1775">
        <v>24.08</v>
      </c>
      <c r="B1775">
        <v>16.55</v>
      </c>
      <c r="C1775">
        <v>217</v>
      </c>
      <c r="F1775">
        <v>0.16386138613861387</v>
      </c>
      <c r="G1775">
        <f t="shared" si="39"/>
        <v>508.09484446943566</v>
      </c>
      <c r="H1775">
        <v>24080</v>
      </c>
    </row>
    <row r="1776" spans="1:8" x14ac:dyDescent="0.2">
      <c r="A1776">
        <v>24.08</v>
      </c>
      <c r="B1776">
        <v>16.559999999999999</v>
      </c>
      <c r="C1776">
        <v>217.109375</v>
      </c>
      <c r="F1776">
        <v>0.16396039603960394</v>
      </c>
      <c r="G1776">
        <f t="shared" si="39"/>
        <v>508.09484446943566</v>
      </c>
      <c r="H1776">
        <v>24080</v>
      </c>
    </row>
    <row r="1777" spans="1:8" x14ac:dyDescent="0.2">
      <c r="A1777">
        <v>24.08</v>
      </c>
      <c r="B1777">
        <v>16.57</v>
      </c>
      <c r="C1777">
        <v>217.21875</v>
      </c>
      <c r="F1777">
        <v>0.16405940594059407</v>
      </c>
      <c r="G1777">
        <f t="shared" si="39"/>
        <v>508.09484446943566</v>
      </c>
      <c r="H1777">
        <v>24080</v>
      </c>
    </row>
    <row r="1778" spans="1:8" x14ac:dyDescent="0.2">
      <c r="A1778">
        <v>24.08</v>
      </c>
      <c r="B1778">
        <v>16.579999999999998</v>
      </c>
      <c r="C1778">
        <v>217.4375</v>
      </c>
      <c r="F1778">
        <v>0.16415841584158414</v>
      </c>
      <c r="G1778">
        <f t="shared" si="39"/>
        <v>508.09484446943566</v>
      </c>
      <c r="H1778">
        <v>24080</v>
      </c>
    </row>
    <row r="1779" spans="1:8" x14ac:dyDescent="0.2">
      <c r="A1779">
        <v>24.08</v>
      </c>
      <c r="B1779">
        <v>16.59</v>
      </c>
      <c r="C1779">
        <v>217.546875</v>
      </c>
      <c r="F1779">
        <v>0.16425742574257426</v>
      </c>
      <c r="G1779">
        <f t="shared" si="39"/>
        <v>508.09484446943566</v>
      </c>
      <c r="H1779">
        <v>24080</v>
      </c>
    </row>
    <row r="1780" spans="1:8" x14ac:dyDescent="0.2">
      <c r="A1780">
        <v>24.08</v>
      </c>
      <c r="B1780">
        <v>16.600000000000001</v>
      </c>
      <c r="C1780">
        <v>217.65625</v>
      </c>
      <c r="F1780">
        <v>0.16435643564356436</v>
      </c>
      <c r="G1780">
        <f t="shared" si="39"/>
        <v>508.09484446943566</v>
      </c>
      <c r="H1780">
        <v>24080</v>
      </c>
    </row>
    <row r="1781" spans="1:8" x14ac:dyDescent="0.2">
      <c r="A1781">
        <v>24.08</v>
      </c>
      <c r="B1781">
        <v>16.61</v>
      </c>
      <c r="C1781">
        <v>217.765625</v>
      </c>
      <c r="F1781">
        <v>0.16445544554455446</v>
      </c>
      <c r="G1781">
        <f t="shared" si="39"/>
        <v>508.09484446943566</v>
      </c>
      <c r="H1781">
        <v>24080</v>
      </c>
    </row>
    <row r="1782" spans="1:8" x14ac:dyDescent="0.2">
      <c r="A1782">
        <v>24.08</v>
      </c>
      <c r="B1782">
        <v>16.62</v>
      </c>
      <c r="C1782">
        <v>217.875</v>
      </c>
      <c r="F1782">
        <v>0.16455445544554456</v>
      </c>
      <c r="G1782">
        <f t="shared" si="39"/>
        <v>508.09484446943566</v>
      </c>
      <c r="H1782">
        <v>24080</v>
      </c>
    </row>
    <row r="1783" spans="1:8" x14ac:dyDescent="0.2">
      <c r="A1783">
        <v>24.1</v>
      </c>
      <c r="B1783">
        <v>16.62</v>
      </c>
      <c r="C1783">
        <v>217.984375</v>
      </c>
      <c r="F1783">
        <v>0.16455445544554456</v>
      </c>
      <c r="G1783">
        <f t="shared" ref="G1783:G1789" si="40">24100/(3.14*(7.77^2)/4)</f>
        <v>508.51685015421094</v>
      </c>
      <c r="H1783">
        <v>24100</v>
      </c>
    </row>
    <row r="1784" spans="1:8" x14ac:dyDescent="0.2">
      <c r="A1784">
        <v>24.1</v>
      </c>
      <c r="B1784">
        <v>16.63</v>
      </c>
      <c r="C1784">
        <v>218.09375</v>
      </c>
      <c r="F1784">
        <v>0.16465346534653463</v>
      </c>
      <c r="G1784">
        <f t="shared" si="40"/>
        <v>508.51685015421094</v>
      </c>
      <c r="H1784">
        <v>24100</v>
      </c>
    </row>
    <row r="1785" spans="1:8" x14ac:dyDescent="0.2">
      <c r="A1785">
        <v>24.1</v>
      </c>
      <c r="B1785">
        <v>16.64</v>
      </c>
      <c r="C1785">
        <v>218.203125</v>
      </c>
      <c r="F1785">
        <v>0.16475247524752476</v>
      </c>
      <c r="G1785">
        <f t="shared" si="40"/>
        <v>508.51685015421094</v>
      </c>
      <c r="H1785">
        <v>24100</v>
      </c>
    </row>
    <row r="1786" spans="1:8" x14ac:dyDescent="0.2">
      <c r="A1786">
        <v>24.1</v>
      </c>
      <c r="B1786">
        <v>16.649999999999999</v>
      </c>
      <c r="C1786">
        <v>218.3125</v>
      </c>
      <c r="F1786">
        <v>0.16485148514851483</v>
      </c>
      <c r="G1786">
        <f t="shared" si="40"/>
        <v>508.51685015421094</v>
      </c>
      <c r="H1786">
        <v>24100</v>
      </c>
    </row>
    <row r="1787" spans="1:8" x14ac:dyDescent="0.2">
      <c r="A1787">
        <v>24.1</v>
      </c>
      <c r="B1787">
        <v>16.66</v>
      </c>
      <c r="C1787">
        <v>218.421875</v>
      </c>
      <c r="F1787">
        <v>0.16495049504950496</v>
      </c>
      <c r="G1787">
        <f t="shared" si="40"/>
        <v>508.51685015421094</v>
      </c>
      <c r="H1787">
        <v>24100</v>
      </c>
    </row>
    <row r="1788" spans="1:8" x14ac:dyDescent="0.2">
      <c r="A1788">
        <v>24.1</v>
      </c>
      <c r="B1788">
        <v>16.670000000000002</v>
      </c>
      <c r="C1788">
        <v>218.53125</v>
      </c>
      <c r="F1788">
        <v>0.16504950495049506</v>
      </c>
      <c r="G1788">
        <f t="shared" si="40"/>
        <v>508.51685015421094</v>
      </c>
      <c r="H1788">
        <v>24100</v>
      </c>
    </row>
    <row r="1789" spans="1:8" x14ac:dyDescent="0.2">
      <c r="A1789">
        <v>24.1</v>
      </c>
      <c r="B1789">
        <v>16.68</v>
      </c>
      <c r="C1789">
        <v>218.640625</v>
      </c>
      <c r="F1789">
        <v>0.16514851485148516</v>
      </c>
      <c r="G1789">
        <f t="shared" si="40"/>
        <v>508.51685015421094</v>
      </c>
      <c r="H1789">
        <v>24100</v>
      </c>
    </row>
    <row r="1790" spans="1:8" x14ac:dyDescent="0.2">
      <c r="A1790">
        <v>24.08</v>
      </c>
      <c r="B1790">
        <v>16.690000000000001</v>
      </c>
      <c r="C1790">
        <v>218.859375</v>
      </c>
      <c r="F1790">
        <v>0.16524752475247526</v>
      </c>
      <c r="G1790">
        <f>24080/(3.14*(7.77^2)/4)</f>
        <v>508.09484446943566</v>
      </c>
      <c r="H1790">
        <v>24080</v>
      </c>
    </row>
    <row r="1791" spans="1:8" x14ac:dyDescent="0.2">
      <c r="A1791">
        <v>24.08</v>
      </c>
      <c r="B1791">
        <v>16.7</v>
      </c>
      <c r="C1791">
        <v>218.96875</v>
      </c>
      <c r="F1791">
        <v>0.16534653465346533</v>
      </c>
      <c r="G1791">
        <f>24080/(3.14*(7.77^2)/4)</f>
        <v>508.09484446943566</v>
      </c>
      <c r="H1791">
        <v>24080</v>
      </c>
    </row>
    <row r="1792" spans="1:8" x14ac:dyDescent="0.2">
      <c r="A1792">
        <v>24.12</v>
      </c>
      <c r="B1792">
        <v>16.71</v>
      </c>
      <c r="C1792">
        <v>219.078125</v>
      </c>
      <c r="F1792">
        <v>0.16544554455445545</v>
      </c>
      <c r="G1792">
        <f t="shared" ref="G1792:G1799" si="41">24120/(3.14*(7.77^2)/4)</f>
        <v>508.93885583898623</v>
      </c>
      <c r="H1792">
        <v>24120</v>
      </c>
    </row>
    <row r="1793" spans="1:8" x14ac:dyDescent="0.2">
      <c r="A1793">
        <v>24.12</v>
      </c>
      <c r="B1793">
        <v>16.72</v>
      </c>
      <c r="C1793">
        <v>219.1875</v>
      </c>
      <c r="F1793">
        <v>0.16554455445544553</v>
      </c>
      <c r="G1793">
        <f t="shared" si="41"/>
        <v>508.93885583898623</v>
      </c>
      <c r="H1793">
        <v>24120</v>
      </c>
    </row>
    <row r="1794" spans="1:8" x14ac:dyDescent="0.2">
      <c r="A1794">
        <v>24.12</v>
      </c>
      <c r="B1794">
        <v>16.73</v>
      </c>
      <c r="C1794">
        <v>219.296875</v>
      </c>
      <c r="F1794">
        <v>0.16564356435643565</v>
      </c>
      <c r="G1794">
        <f t="shared" si="41"/>
        <v>508.93885583898623</v>
      </c>
      <c r="H1794">
        <v>24120</v>
      </c>
    </row>
    <row r="1795" spans="1:8" x14ac:dyDescent="0.2">
      <c r="A1795">
        <v>24.12</v>
      </c>
      <c r="B1795">
        <v>16.73</v>
      </c>
      <c r="C1795">
        <v>219.40625</v>
      </c>
      <c r="F1795">
        <v>0.16564356435643565</v>
      </c>
      <c r="G1795">
        <f t="shared" si="41"/>
        <v>508.93885583898623</v>
      </c>
      <c r="H1795">
        <v>24120</v>
      </c>
    </row>
    <row r="1796" spans="1:8" x14ac:dyDescent="0.2">
      <c r="A1796">
        <v>24.12</v>
      </c>
      <c r="B1796">
        <v>16.739999999999998</v>
      </c>
      <c r="C1796">
        <v>219.515625</v>
      </c>
      <c r="F1796">
        <v>0.16574257425742572</v>
      </c>
      <c r="G1796">
        <f t="shared" si="41"/>
        <v>508.93885583898623</v>
      </c>
      <c r="H1796">
        <v>24120</v>
      </c>
    </row>
    <row r="1797" spans="1:8" x14ac:dyDescent="0.2">
      <c r="A1797">
        <v>24.12</v>
      </c>
      <c r="B1797">
        <v>16.75</v>
      </c>
      <c r="C1797">
        <v>219.625</v>
      </c>
      <c r="F1797">
        <v>0.16584158415841585</v>
      </c>
      <c r="G1797">
        <f t="shared" si="41"/>
        <v>508.93885583898623</v>
      </c>
      <c r="H1797">
        <v>24120</v>
      </c>
    </row>
    <row r="1798" spans="1:8" x14ac:dyDescent="0.2">
      <c r="A1798">
        <v>24.12</v>
      </c>
      <c r="B1798">
        <v>16.760000000000002</v>
      </c>
      <c r="C1798">
        <v>219.734375</v>
      </c>
      <c r="F1798">
        <v>0.16594059405940595</v>
      </c>
      <c r="G1798">
        <f t="shared" si="41"/>
        <v>508.93885583898623</v>
      </c>
      <c r="H1798">
        <v>24120</v>
      </c>
    </row>
    <row r="1799" spans="1:8" x14ac:dyDescent="0.2">
      <c r="A1799">
        <v>24.12</v>
      </c>
      <c r="B1799">
        <v>16.77</v>
      </c>
      <c r="C1799">
        <v>219.84375</v>
      </c>
      <c r="F1799">
        <v>0.16603960396039605</v>
      </c>
      <c r="G1799">
        <f t="shared" si="41"/>
        <v>508.93885583898623</v>
      </c>
      <c r="H1799">
        <v>24120</v>
      </c>
    </row>
    <row r="1800" spans="1:8" x14ac:dyDescent="0.2">
      <c r="A1800">
        <v>24.1</v>
      </c>
      <c r="B1800">
        <v>16.78</v>
      </c>
      <c r="C1800">
        <v>219.953125</v>
      </c>
      <c r="F1800">
        <v>0.16613861386138615</v>
      </c>
      <c r="G1800">
        <f>24100/(3.14*(7.77^2)/4)</f>
        <v>508.51685015421094</v>
      </c>
      <c r="H1800">
        <v>24100</v>
      </c>
    </row>
    <row r="1801" spans="1:8" x14ac:dyDescent="0.2">
      <c r="A1801">
        <v>24.1</v>
      </c>
      <c r="B1801">
        <v>16.79</v>
      </c>
      <c r="C1801">
        <v>220.0625</v>
      </c>
      <c r="F1801">
        <v>0.16623762376237622</v>
      </c>
      <c r="G1801">
        <f>24100/(3.14*(7.77^2)/4)</f>
        <v>508.51685015421094</v>
      </c>
      <c r="H1801">
        <v>24100</v>
      </c>
    </row>
    <row r="1802" spans="1:8" x14ac:dyDescent="0.2">
      <c r="A1802">
        <v>24.12</v>
      </c>
      <c r="B1802">
        <v>16.8</v>
      </c>
      <c r="C1802">
        <v>220.28125</v>
      </c>
      <c r="F1802">
        <v>0.16633663366336635</v>
      </c>
      <c r="G1802">
        <f>24120/(3.14*(7.77^2)/4)</f>
        <v>508.93885583898623</v>
      </c>
      <c r="H1802">
        <v>24120</v>
      </c>
    </row>
    <row r="1803" spans="1:8" x14ac:dyDescent="0.2">
      <c r="A1803">
        <v>24.12</v>
      </c>
      <c r="B1803">
        <v>16.809999999999999</v>
      </c>
      <c r="C1803">
        <v>220.390625</v>
      </c>
      <c r="F1803">
        <v>0.16643564356435642</v>
      </c>
      <c r="G1803">
        <f>24120/(3.14*(7.77^2)/4)</f>
        <v>508.93885583898623</v>
      </c>
      <c r="H1803">
        <v>24120</v>
      </c>
    </row>
    <row r="1804" spans="1:8" x14ac:dyDescent="0.2">
      <c r="A1804">
        <v>24.1</v>
      </c>
      <c r="B1804">
        <v>16.82</v>
      </c>
      <c r="C1804">
        <v>220.5</v>
      </c>
      <c r="F1804">
        <v>0.16653465346534654</v>
      </c>
      <c r="G1804">
        <f>24100/(3.14*(7.77^2)/4)</f>
        <v>508.51685015421094</v>
      </c>
      <c r="H1804">
        <v>24100</v>
      </c>
    </row>
    <row r="1805" spans="1:8" x14ac:dyDescent="0.2">
      <c r="A1805">
        <v>24.1</v>
      </c>
      <c r="B1805">
        <v>16.829999999999998</v>
      </c>
      <c r="C1805">
        <v>220.609375</v>
      </c>
      <c r="F1805">
        <v>0.16663366336633662</v>
      </c>
      <c r="G1805">
        <f>24100/(3.14*(7.77^2)/4)</f>
        <v>508.51685015421094</v>
      </c>
      <c r="H1805">
        <v>24100</v>
      </c>
    </row>
    <row r="1806" spans="1:8" x14ac:dyDescent="0.2">
      <c r="A1806">
        <v>24.1</v>
      </c>
      <c r="B1806">
        <v>16.84</v>
      </c>
      <c r="C1806">
        <v>220.71875</v>
      </c>
      <c r="F1806">
        <v>0.16673267326732674</v>
      </c>
      <c r="G1806">
        <f>24100/(3.14*(7.77^2)/4)</f>
        <v>508.51685015421094</v>
      </c>
      <c r="H1806">
        <v>24100</v>
      </c>
    </row>
    <row r="1807" spans="1:8" x14ac:dyDescent="0.2">
      <c r="A1807">
        <v>24.12</v>
      </c>
      <c r="B1807">
        <v>16.850000000000001</v>
      </c>
      <c r="C1807">
        <v>220.828125</v>
      </c>
      <c r="F1807">
        <v>0.16683168316831684</v>
      </c>
      <c r="G1807">
        <f>24120/(3.14*(7.77^2)/4)</f>
        <v>508.93885583898623</v>
      </c>
      <c r="H1807">
        <v>24120</v>
      </c>
    </row>
    <row r="1808" spans="1:8" x14ac:dyDescent="0.2">
      <c r="A1808">
        <v>24.12</v>
      </c>
      <c r="B1808">
        <v>16.86</v>
      </c>
      <c r="C1808">
        <v>221.046875</v>
      </c>
      <c r="F1808">
        <v>0.16693069306930691</v>
      </c>
      <c r="G1808">
        <f>24120/(3.14*(7.77^2)/4)</f>
        <v>508.93885583898623</v>
      </c>
      <c r="H1808">
        <v>24120</v>
      </c>
    </row>
    <row r="1809" spans="1:8" x14ac:dyDescent="0.2">
      <c r="A1809">
        <v>24.14</v>
      </c>
      <c r="B1809">
        <v>16.87</v>
      </c>
      <c r="C1809">
        <v>221.15625</v>
      </c>
      <c r="F1809">
        <v>0.16702970297029704</v>
      </c>
      <c r="G1809">
        <f>24140/(3.14*(7.77^2)/4)</f>
        <v>509.36086152376151</v>
      </c>
      <c r="H1809">
        <v>24140</v>
      </c>
    </row>
    <row r="1810" spans="1:8" x14ac:dyDescent="0.2">
      <c r="A1810">
        <v>24.14</v>
      </c>
      <c r="B1810">
        <v>16.88</v>
      </c>
      <c r="C1810">
        <v>221.265625</v>
      </c>
      <c r="F1810">
        <v>0.16712871287128711</v>
      </c>
      <c r="G1810">
        <f>24140/(3.14*(7.77^2)/4)</f>
        <v>509.36086152376151</v>
      </c>
      <c r="H1810">
        <v>24140</v>
      </c>
    </row>
    <row r="1811" spans="1:8" x14ac:dyDescent="0.2">
      <c r="A1811">
        <v>24.12</v>
      </c>
      <c r="B1811">
        <v>16.89</v>
      </c>
      <c r="C1811">
        <v>221.375</v>
      </c>
      <c r="F1811">
        <v>0.16722772277227724</v>
      </c>
      <c r="G1811">
        <f>24120/(3.14*(7.77^2)/4)</f>
        <v>508.93885583898623</v>
      </c>
      <c r="H1811">
        <v>24120</v>
      </c>
    </row>
    <row r="1812" spans="1:8" x14ac:dyDescent="0.2">
      <c r="A1812">
        <v>24.12</v>
      </c>
      <c r="B1812">
        <v>16.899999999999999</v>
      </c>
      <c r="C1812">
        <v>221.484375</v>
      </c>
      <c r="F1812">
        <v>0.16732673267326731</v>
      </c>
      <c r="G1812">
        <f>24120/(3.14*(7.77^2)/4)</f>
        <v>508.93885583898623</v>
      </c>
      <c r="H1812">
        <v>24120</v>
      </c>
    </row>
    <row r="1813" spans="1:8" x14ac:dyDescent="0.2">
      <c r="A1813">
        <v>24.12</v>
      </c>
      <c r="B1813">
        <v>16.91</v>
      </c>
      <c r="C1813">
        <v>221.59375</v>
      </c>
      <c r="F1813">
        <v>0.16742574257425744</v>
      </c>
      <c r="G1813">
        <f>24120/(3.14*(7.77^2)/4)</f>
        <v>508.93885583898623</v>
      </c>
      <c r="H1813">
        <v>24120</v>
      </c>
    </row>
    <row r="1814" spans="1:8" x14ac:dyDescent="0.2">
      <c r="A1814">
        <v>24.12</v>
      </c>
      <c r="B1814">
        <v>16.91</v>
      </c>
      <c r="C1814">
        <v>221.703125</v>
      </c>
      <c r="F1814">
        <v>0.16742574257425744</v>
      </c>
      <c r="G1814">
        <f>24120/(3.14*(7.77^2)/4)</f>
        <v>508.93885583898623</v>
      </c>
      <c r="H1814">
        <v>24120</v>
      </c>
    </row>
    <row r="1815" spans="1:8" x14ac:dyDescent="0.2">
      <c r="A1815">
        <v>24.12</v>
      </c>
      <c r="B1815">
        <v>16.920000000000002</v>
      </c>
      <c r="C1815">
        <v>221.8125</v>
      </c>
      <c r="F1815">
        <v>0.16752475247524753</v>
      </c>
      <c r="G1815">
        <f>24120/(3.14*(7.77^2)/4)</f>
        <v>508.93885583898623</v>
      </c>
      <c r="H1815">
        <v>24120</v>
      </c>
    </row>
    <row r="1816" spans="1:8" x14ac:dyDescent="0.2">
      <c r="A1816">
        <v>24.08</v>
      </c>
      <c r="B1816">
        <v>16.93</v>
      </c>
      <c r="C1816">
        <v>221.921875</v>
      </c>
      <c r="F1816">
        <v>0.16762376237623763</v>
      </c>
      <c r="G1816">
        <f>24080/(3.14*(7.77^2)/4)</f>
        <v>508.09484446943566</v>
      </c>
      <c r="H1816">
        <v>24080</v>
      </c>
    </row>
    <row r="1817" spans="1:8" x14ac:dyDescent="0.2">
      <c r="A1817">
        <v>24.08</v>
      </c>
      <c r="B1817">
        <v>16.940000000000001</v>
      </c>
      <c r="C1817">
        <v>222.03125</v>
      </c>
      <c r="F1817">
        <v>0.16772277227722773</v>
      </c>
      <c r="G1817">
        <f>24080/(3.14*(7.77^2)/4)</f>
        <v>508.09484446943566</v>
      </c>
      <c r="H1817">
        <v>24080</v>
      </c>
    </row>
    <row r="1818" spans="1:8" x14ac:dyDescent="0.2">
      <c r="A1818">
        <v>24.08</v>
      </c>
      <c r="B1818">
        <v>16.95</v>
      </c>
      <c r="C1818">
        <v>222.140625</v>
      </c>
      <c r="F1818">
        <v>0.1678217821782178</v>
      </c>
      <c r="G1818">
        <f>24080/(3.14*(7.77^2)/4)</f>
        <v>508.09484446943566</v>
      </c>
      <c r="H1818">
        <v>24080</v>
      </c>
    </row>
    <row r="1819" spans="1:8" x14ac:dyDescent="0.2">
      <c r="A1819">
        <v>24.14</v>
      </c>
      <c r="B1819">
        <v>16.96</v>
      </c>
      <c r="C1819">
        <v>222.25</v>
      </c>
      <c r="F1819">
        <v>0.16792079207920793</v>
      </c>
      <c r="G1819">
        <f t="shared" ref="G1819:G1825" si="42">24140/(3.14*(7.77^2)/4)</f>
        <v>509.36086152376151</v>
      </c>
      <c r="H1819">
        <v>24140</v>
      </c>
    </row>
    <row r="1820" spans="1:8" x14ac:dyDescent="0.2">
      <c r="A1820">
        <v>24.14</v>
      </c>
      <c r="B1820">
        <v>16.97</v>
      </c>
      <c r="C1820">
        <v>222.46875</v>
      </c>
      <c r="F1820">
        <v>0.168019801980198</v>
      </c>
      <c r="G1820">
        <f t="shared" si="42"/>
        <v>509.36086152376151</v>
      </c>
      <c r="H1820">
        <v>24140</v>
      </c>
    </row>
    <row r="1821" spans="1:8" x14ac:dyDescent="0.2">
      <c r="A1821">
        <v>24.14</v>
      </c>
      <c r="B1821">
        <v>16.98</v>
      </c>
      <c r="C1821">
        <v>222.578125</v>
      </c>
      <c r="F1821">
        <v>0.16811881188118813</v>
      </c>
      <c r="G1821">
        <f t="shared" si="42"/>
        <v>509.36086152376151</v>
      </c>
      <c r="H1821">
        <v>24140</v>
      </c>
    </row>
    <row r="1822" spans="1:8" x14ac:dyDescent="0.2">
      <c r="A1822">
        <v>24.14</v>
      </c>
      <c r="B1822">
        <v>16.989999999999998</v>
      </c>
      <c r="C1822">
        <v>222.6875</v>
      </c>
      <c r="F1822">
        <v>0.1682178217821782</v>
      </c>
      <c r="G1822">
        <f t="shared" si="42"/>
        <v>509.36086152376151</v>
      </c>
      <c r="H1822">
        <v>24140</v>
      </c>
    </row>
    <row r="1823" spans="1:8" x14ac:dyDescent="0.2">
      <c r="A1823">
        <v>24.14</v>
      </c>
      <c r="B1823">
        <v>17</v>
      </c>
      <c r="C1823">
        <v>222.796875</v>
      </c>
      <c r="F1823">
        <v>0.16831683168316833</v>
      </c>
      <c r="G1823">
        <f t="shared" si="42"/>
        <v>509.36086152376151</v>
      </c>
      <c r="H1823">
        <v>24140</v>
      </c>
    </row>
    <row r="1824" spans="1:8" x14ac:dyDescent="0.2">
      <c r="A1824">
        <v>24.14</v>
      </c>
      <c r="B1824">
        <v>17.010000000000002</v>
      </c>
      <c r="C1824">
        <v>222.90625</v>
      </c>
      <c r="F1824">
        <v>0.16841584158415843</v>
      </c>
      <c r="G1824">
        <f t="shared" si="42"/>
        <v>509.36086152376151</v>
      </c>
      <c r="H1824">
        <v>24140</v>
      </c>
    </row>
    <row r="1825" spans="1:8" x14ac:dyDescent="0.2">
      <c r="A1825">
        <v>24.14</v>
      </c>
      <c r="B1825">
        <v>17.02</v>
      </c>
      <c r="C1825">
        <v>223.015625</v>
      </c>
      <c r="F1825">
        <v>0.1685148514851485</v>
      </c>
      <c r="G1825">
        <f t="shared" si="42"/>
        <v>509.36086152376151</v>
      </c>
      <c r="H1825">
        <v>24140</v>
      </c>
    </row>
    <row r="1826" spans="1:8" x14ac:dyDescent="0.2">
      <c r="A1826">
        <v>24.16</v>
      </c>
      <c r="B1826">
        <v>17.03</v>
      </c>
      <c r="C1826">
        <v>223.125</v>
      </c>
      <c r="F1826">
        <v>0.16861386138613862</v>
      </c>
      <c r="G1826">
        <f t="shared" ref="G1826:G1831" si="43">24160/(3.14*(7.77^2)/4)</f>
        <v>509.7828672085368</v>
      </c>
      <c r="H1826">
        <v>24160</v>
      </c>
    </row>
    <row r="1827" spans="1:8" x14ac:dyDescent="0.2">
      <c r="A1827">
        <v>24.16</v>
      </c>
      <c r="B1827">
        <v>17.04</v>
      </c>
      <c r="C1827">
        <v>223.34375</v>
      </c>
      <c r="F1827">
        <v>0.1687128712871287</v>
      </c>
      <c r="G1827">
        <f t="shared" si="43"/>
        <v>509.7828672085368</v>
      </c>
      <c r="H1827">
        <v>24160</v>
      </c>
    </row>
    <row r="1828" spans="1:8" x14ac:dyDescent="0.2">
      <c r="A1828">
        <v>24.16</v>
      </c>
      <c r="B1828">
        <v>17.05</v>
      </c>
      <c r="C1828">
        <v>223.453125</v>
      </c>
      <c r="F1828">
        <v>0.16881188118811882</v>
      </c>
      <c r="G1828">
        <f t="shared" si="43"/>
        <v>509.7828672085368</v>
      </c>
      <c r="H1828">
        <v>24160</v>
      </c>
    </row>
    <row r="1829" spans="1:8" x14ac:dyDescent="0.2">
      <c r="A1829">
        <v>24.16</v>
      </c>
      <c r="B1829">
        <v>17.059999999999999</v>
      </c>
      <c r="C1829">
        <v>223.5625</v>
      </c>
      <c r="F1829">
        <v>0.16891089108910889</v>
      </c>
      <c r="G1829">
        <f t="shared" si="43"/>
        <v>509.7828672085368</v>
      </c>
      <c r="H1829">
        <v>24160</v>
      </c>
    </row>
    <row r="1830" spans="1:8" x14ac:dyDescent="0.2">
      <c r="A1830">
        <v>24.16</v>
      </c>
      <c r="B1830">
        <v>17.07</v>
      </c>
      <c r="C1830">
        <v>223.671875</v>
      </c>
      <c r="F1830">
        <v>0.16900990099009902</v>
      </c>
      <c r="G1830">
        <f t="shared" si="43"/>
        <v>509.7828672085368</v>
      </c>
      <c r="H1830">
        <v>24160</v>
      </c>
    </row>
    <row r="1831" spans="1:8" x14ac:dyDescent="0.2">
      <c r="A1831">
        <v>24.16</v>
      </c>
      <c r="B1831">
        <v>17.079999999999998</v>
      </c>
      <c r="C1831">
        <v>223.78125</v>
      </c>
      <c r="F1831">
        <v>0.16910891089108909</v>
      </c>
      <c r="G1831">
        <f t="shared" si="43"/>
        <v>509.7828672085368</v>
      </c>
      <c r="H1831">
        <v>24160</v>
      </c>
    </row>
    <row r="1832" spans="1:8" x14ac:dyDescent="0.2">
      <c r="A1832">
        <v>24.18</v>
      </c>
      <c r="B1832">
        <v>17.079999999999998</v>
      </c>
      <c r="C1832">
        <v>223.890625</v>
      </c>
      <c r="F1832">
        <v>0.16910891089108909</v>
      </c>
      <c r="G1832">
        <f>24180/(3.14*(7.77^2)/4)</f>
        <v>510.20487289331209</v>
      </c>
      <c r="H1832">
        <v>24180</v>
      </c>
    </row>
    <row r="1833" spans="1:8" x14ac:dyDescent="0.2">
      <c r="A1833">
        <v>24.18</v>
      </c>
      <c r="B1833">
        <v>17.09</v>
      </c>
      <c r="C1833">
        <v>224</v>
      </c>
      <c r="F1833">
        <v>0.16920792079207922</v>
      </c>
      <c r="G1833">
        <f>24180/(3.14*(7.77^2)/4)</f>
        <v>510.20487289331209</v>
      </c>
      <c r="H1833">
        <v>24180</v>
      </c>
    </row>
    <row r="1834" spans="1:8" x14ac:dyDescent="0.2">
      <c r="A1834">
        <v>24.18</v>
      </c>
      <c r="B1834">
        <v>17.100000000000001</v>
      </c>
      <c r="C1834">
        <v>224.109375</v>
      </c>
      <c r="F1834">
        <v>0.16930693069306932</v>
      </c>
      <c r="G1834">
        <f>24180/(3.14*(7.77^2)/4)</f>
        <v>510.20487289331209</v>
      </c>
      <c r="H1834">
        <v>24180</v>
      </c>
    </row>
    <row r="1835" spans="1:8" x14ac:dyDescent="0.2">
      <c r="A1835">
        <v>24.16</v>
      </c>
      <c r="B1835">
        <v>17.11</v>
      </c>
      <c r="C1835">
        <v>224.21875</v>
      </c>
      <c r="F1835">
        <v>0.16940594059405939</v>
      </c>
      <c r="G1835">
        <f>24160/(3.14*(7.77^2)/4)</f>
        <v>509.7828672085368</v>
      </c>
      <c r="H1835">
        <v>24160</v>
      </c>
    </row>
    <row r="1836" spans="1:8" x14ac:dyDescent="0.2">
      <c r="A1836">
        <v>24.16</v>
      </c>
      <c r="B1836">
        <v>17.12</v>
      </c>
      <c r="C1836">
        <v>224.328125</v>
      </c>
      <c r="F1836">
        <v>0.16950495049504952</v>
      </c>
      <c r="G1836">
        <f>24160/(3.14*(7.77^2)/4)</f>
        <v>509.7828672085368</v>
      </c>
      <c r="H1836">
        <v>24160</v>
      </c>
    </row>
    <row r="1837" spans="1:8" x14ac:dyDescent="0.2">
      <c r="A1837">
        <v>24.18</v>
      </c>
      <c r="B1837">
        <v>17.13</v>
      </c>
      <c r="C1837">
        <v>224.4375</v>
      </c>
      <c r="F1837">
        <v>0.16960396039603959</v>
      </c>
      <c r="G1837">
        <f>24180/(3.14*(7.77^2)/4)</f>
        <v>510.20487289331209</v>
      </c>
      <c r="H1837">
        <v>24180</v>
      </c>
    </row>
    <row r="1838" spans="1:8" x14ac:dyDescent="0.2">
      <c r="A1838">
        <v>24.18</v>
      </c>
      <c r="B1838">
        <v>17.14</v>
      </c>
      <c r="C1838">
        <v>224.546875</v>
      </c>
      <c r="F1838">
        <v>0.16970297029702971</v>
      </c>
      <c r="G1838">
        <f>24180/(3.14*(7.77^2)/4)</f>
        <v>510.20487289331209</v>
      </c>
      <c r="H1838">
        <v>24180</v>
      </c>
    </row>
    <row r="1839" spans="1:8" x14ac:dyDescent="0.2">
      <c r="A1839">
        <v>24.18</v>
      </c>
      <c r="B1839">
        <v>17.149999999999999</v>
      </c>
      <c r="C1839">
        <v>224.765625</v>
      </c>
      <c r="F1839">
        <v>0.16980198019801979</v>
      </c>
      <c r="G1839">
        <f>24180/(3.14*(7.77^2)/4)</f>
        <v>510.20487289331209</v>
      </c>
      <c r="H1839">
        <v>24180</v>
      </c>
    </row>
    <row r="1840" spans="1:8" x14ac:dyDescent="0.2">
      <c r="A1840">
        <v>24.18</v>
      </c>
      <c r="B1840">
        <v>17.16</v>
      </c>
      <c r="C1840">
        <v>224.875</v>
      </c>
      <c r="F1840">
        <v>0.16990099009900991</v>
      </c>
      <c r="G1840">
        <f>24180/(3.14*(7.77^2)/4)</f>
        <v>510.20487289331209</v>
      </c>
      <c r="H1840">
        <v>24180</v>
      </c>
    </row>
    <row r="1841" spans="1:8" x14ac:dyDescent="0.2">
      <c r="A1841">
        <v>24.18</v>
      </c>
      <c r="B1841">
        <v>17.170000000000002</v>
      </c>
      <c r="C1841">
        <v>224.984375</v>
      </c>
      <c r="F1841">
        <v>0.17</v>
      </c>
      <c r="G1841">
        <f>24180/(3.14*(7.77^2)/4)</f>
        <v>510.20487289331209</v>
      </c>
      <c r="H1841">
        <v>24180</v>
      </c>
    </row>
    <row r="1842" spans="1:8" x14ac:dyDescent="0.2">
      <c r="A1842">
        <v>24.14</v>
      </c>
      <c r="B1842">
        <v>17.18</v>
      </c>
      <c r="C1842">
        <v>225.09375</v>
      </c>
      <c r="F1842">
        <v>0.17009900990099008</v>
      </c>
      <c r="G1842">
        <f>24140/(3.14*(7.77^2)/4)</f>
        <v>509.36086152376151</v>
      </c>
      <c r="H1842">
        <v>24140</v>
      </c>
    </row>
    <row r="1843" spans="1:8" x14ac:dyDescent="0.2">
      <c r="A1843">
        <v>24.14</v>
      </c>
      <c r="B1843">
        <v>17.190000000000001</v>
      </c>
      <c r="C1843">
        <v>225.203125</v>
      </c>
      <c r="F1843">
        <v>0.17019801980198021</v>
      </c>
      <c r="G1843">
        <f>24140/(3.14*(7.77^2)/4)</f>
        <v>509.36086152376151</v>
      </c>
      <c r="H1843">
        <v>24140</v>
      </c>
    </row>
    <row r="1844" spans="1:8" x14ac:dyDescent="0.2">
      <c r="A1844">
        <v>24.18</v>
      </c>
      <c r="B1844">
        <v>17.2</v>
      </c>
      <c r="C1844">
        <v>225.3125</v>
      </c>
      <c r="F1844">
        <v>0.17029702970297028</v>
      </c>
      <c r="G1844">
        <f>24180/(3.14*(7.77^2)/4)</f>
        <v>510.20487289331209</v>
      </c>
      <c r="H1844">
        <v>24180</v>
      </c>
    </row>
    <row r="1845" spans="1:8" x14ac:dyDescent="0.2">
      <c r="A1845">
        <v>24.18</v>
      </c>
      <c r="B1845">
        <v>17.21</v>
      </c>
      <c r="C1845">
        <v>225.53125</v>
      </c>
      <c r="F1845">
        <v>0.17039603960396041</v>
      </c>
      <c r="G1845">
        <f>24180/(3.14*(7.77^2)/4)</f>
        <v>510.20487289331209</v>
      </c>
      <c r="H1845">
        <v>24180</v>
      </c>
    </row>
    <row r="1846" spans="1:8" x14ac:dyDescent="0.2">
      <c r="A1846">
        <v>24.16</v>
      </c>
      <c r="B1846">
        <v>17.22</v>
      </c>
      <c r="C1846">
        <v>225.640625</v>
      </c>
      <c r="F1846">
        <v>0.17049504950495048</v>
      </c>
      <c r="G1846">
        <f>24160/(3.14*(7.77^2)/4)</f>
        <v>509.7828672085368</v>
      </c>
      <c r="H1846">
        <v>24160</v>
      </c>
    </row>
    <row r="1847" spans="1:8" x14ac:dyDescent="0.2">
      <c r="A1847">
        <v>24.16</v>
      </c>
      <c r="B1847">
        <v>17.23</v>
      </c>
      <c r="C1847">
        <v>225.75</v>
      </c>
      <c r="F1847">
        <v>0.17059405940594061</v>
      </c>
      <c r="G1847">
        <f>24160/(3.14*(7.77^2)/4)</f>
        <v>509.7828672085368</v>
      </c>
      <c r="H1847">
        <v>24160</v>
      </c>
    </row>
    <row r="1848" spans="1:8" x14ac:dyDescent="0.2">
      <c r="A1848">
        <v>24.18</v>
      </c>
      <c r="B1848">
        <v>17.239999999999998</v>
      </c>
      <c r="C1848">
        <v>225.859375</v>
      </c>
      <c r="F1848">
        <v>0.17069306930693068</v>
      </c>
      <c r="G1848">
        <f>24180/(3.14*(7.77^2)/4)</f>
        <v>510.20487289331209</v>
      </c>
      <c r="H1848">
        <v>24180</v>
      </c>
    </row>
    <row r="1849" spans="1:8" x14ac:dyDescent="0.2">
      <c r="A1849">
        <v>24.18</v>
      </c>
      <c r="B1849">
        <v>17.25</v>
      </c>
      <c r="C1849">
        <v>225.96875</v>
      </c>
      <c r="F1849">
        <v>0.1707920792079208</v>
      </c>
      <c r="G1849">
        <f>24180/(3.14*(7.77^2)/4)</f>
        <v>510.20487289331209</v>
      </c>
      <c r="H1849">
        <v>24180</v>
      </c>
    </row>
    <row r="1850" spans="1:8" x14ac:dyDescent="0.2">
      <c r="A1850">
        <v>24.18</v>
      </c>
      <c r="B1850">
        <v>17.260000000000002</v>
      </c>
      <c r="C1850">
        <v>226.078125</v>
      </c>
      <c r="F1850">
        <v>0.1708910891089109</v>
      </c>
      <c r="G1850">
        <f>24180/(3.14*(7.77^2)/4)</f>
        <v>510.20487289331209</v>
      </c>
      <c r="H1850">
        <v>24180</v>
      </c>
    </row>
    <row r="1851" spans="1:8" x14ac:dyDescent="0.2">
      <c r="A1851">
        <v>24.2</v>
      </c>
      <c r="B1851">
        <v>17.260000000000002</v>
      </c>
      <c r="C1851">
        <v>226.1875</v>
      </c>
      <c r="F1851">
        <v>0.1708910891089109</v>
      </c>
      <c r="G1851">
        <f>24200/(3.14*(7.77^2)/4)</f>
        <v>510.62687857808737</v>
      </c>
      <c r="H1851">
        <v>24200</v>
      </c>
    </row>
    <row r="1852" spans="1:8" x14ac:dyDescent="0.2">
      <c r="A1852">
        <v>24.2</v>
      </c>
      <c r="B1852">
        <v>17.27</v>
      </c>
      <c r="C1852">
        <v>226.296875</v>
      </c>
      <c r="F1852">
        <v>0.17099009900990098</v>
      </c>
      <c r="G1852">
        <f>24200/(3.14*(7.77^2)/4)</f>
        <v>510.62687857808737</v>
      </c>
      <c r="H1852">
        <v>24200</v>
      </c>
    </row>
    <row r="1853" spans="1:8" x14ac:dyDescent="0.2">
      <c r="A1853">
        <v>24.2</v>
      </c>
      <c r="B1853">
        <v>17.28</v>
      </c>
      <c r="C1853">
        <v>226.40625</v>
      </c>
      <c r="F1853">
        <v>0.1710891089108911</v>
      </c>
      <c r="G1853">
        <f>24200/(3.14*(7.77^2)/4)</f>
        <v>510.62687857808737</v>
      </c>
      <c r="H1853">
        <v>24200</v>
      </c>
    </row>
    <row r="1854" spans="1:8" x14ac:dyDescent="0.2">
      <c r="A1854">
        <v>24.16</v>
      </c>
      <c r="B1854">
        <v>17.29</v>
      </c>
      <c r="C1854">
        <v>226.515625</v>
      </c>
      <c r="F1854">
        <v>0.17118811881188117</v>
      </c>
      <c r="G1854">
        <f>24160/(3.14*(7.77^2)/4)</f>
        <v>509.7828672085368</v>
      </c>
      <c r="H1854">
        <v>24160</v>
      </c>
    </row>
    <row r="1855" spans="1:8" x14ac:dyDescent="0.2">
      <c r="A1855">
        <v>24.16</v>
      </c>
      <c r="B1855">
        <v>17.3</v>
      </c>
      <c r="C1855">
        <v>226.625</v>
      </c>
      <c r="F1855">
        <v>0.1712871287128713</v>
      </c>
      <c r="G1855">
        <f>24160/(3.14*(7.77^2)/4)</f>
        <v>509.7828672085368</v>
      </c>
      <c r="H1855">
        <v>24160</v>
      </c>
    </row>
    <row r="1856" spans="1:8" x14ac:dyDescent="0.2">
      <c r="A1856">
        <v>24.2</v>
      </c>
      <c r="B1856">
        <v>17.309999999999999</v>
      </c>
      <c r="C1856">
        <v>226.734375</v>
      </c>
      <c r="F1856">
        <v>0.17138613861386137</v>
      </c>
      <c r="G1856">
        <f>24200/(3.14*(7.77^2)/4)</f>
        <v>510.62687857808737</v>
      </c>
      <c r="H1856">
        <v>24200</v>
      </c>
    </row>
    <row r="1857" spans="1:8" x14ac:dyDescent="0.2">
      <c r="A1857">
        <v>24.2</v>
      </c>
      <c r="B1857">
        <v>17.32</v>
      </c>
      <c r="C1857">
        <v>226.953125</v>
      </c>
      <c r="F1857">
        <v>0.1714851485148515</v>
      </c>
      <c r="G1857">
        <f>24200/(3.14*(7.77^2)/4)</f>
        <v>510.62687857808737</v>
      </c>
      <c r="H1857">
        <v>24200</v>
      </c>
    </row>
    <row r="1858" spans="1:8" x14ac:dyDescent="0.2">
      <c r="A1858">
        <v>24.2</v>
      </c>
      <c r="B1858">
        <v>17.329999999999998</v>
      </c>
      <c r="C1858">
        <v>227.0625</v>
      </c>
      <c r="F1858">
        <v>0.17158415841584157</v>
      </c>
      <c r="G1858">
        <f>24200/(3.14*(7.77^2)/4)</f>
        <v>510.62687857808737</v>
      </c>
      <c r="H1858">
        <v>24200</v>
      </c>
    </row>
    <row r="1859" spans="1:8" x14ac:dyDescent="0.2">
      <c r="A1859">
        <v>24.2</v>
      </c>
      <c r="B1859">
        <v>17.34</v>
      </c>
      <c r="C1859">
        <v>227.171875</v>
      </c>
      <c r="F1859">
        <v>0.17168316831683167</v>
      </c>
      <c r="G1859">
        <f>24200/(3.14*(7.77^2)/4)</f>
        <v>510.62687857808737</v>
      </c>
      <c r="H1859">
        <v>24200</v>
      </c>
    </row>
    <row r="1860" spans="1:8" x14ac:dyDescent="0.2">
      <c r="A1860">
        <v>24.18</v>
      </c>
      <c r="B1860">
        <v>17.350000000000001</v>
      </c>
      <c r="C1860">
        <v>227.28125</v>
      </c>
      <c r="F1860">
        <v>0.1717821782178218</v>
      </c>
      <c r="G1860">
        <f>24180/(3.14*(7.77^2)/4)</f>
        <v>510.20487289331209</v>
      </c>
      <c r="H1860">
        <v>24180</v>
      </c>
    </row>
    <row r="1861" spans="1:8" x14ac:dyDescent="0.2">
      <c r="A1861">
        <v>24.18</v>
      </c>
      <c r="B1861">
        <v>17.36</v>
      </c>
      <c r="C1861">
        <v>227.390625</v>
      </c>
      <c r="F1861">
        <v>0.17188118811881187</v>
      </c>
      <c r="G1861">
        <f>24180/(3.14*(7.77^2)/4)</f>
        <v>510.20487289331209</v>
      </c>
      <c r="H1861">
        <v>24180</v>
      </c>
    </row>
    <row r="1862" spans="1:8" x14ac:dyDescent="0.2">
      <c r="A1862">
        <v>24.18</v>
      </c>
      <c r="B1862">
        <v>17.37</v>
      </c>
      <c r="C1862">
        <v>227.5</v>
      </c>
      <c r="F1862">
        <v>0.17198019801980199</v>
      </c>
      <c r="G1862">
        <f>24180/(3.14*(7.77^2)/4)</f>
        <v>510.20487289331209</v>
      </c>
      <c r="H1862">
        <v>24180</v>
      </c>
    </row>
    <row r="1863" spans="1:8" x14ac:dyDescent="0.2">
      <c r="A1863">
        <v>24.2</v>
      </c>
      <c r="B1863">
        <v>17.38</v>
      </c>
      <c r="C1863">
        <v>227.609375</v>
      </c>
      <c r="F1863">
        <v>0.17207920792079207</v>
      </c>
      <c r="G1863">
        <f>24200/(3.14*(7.77^2)/4)</f>
        <v>510.62687857808737</v>
      </c>
      <c r="H1863">
        <v>24200</v>
      </c>
    </row>
    <row r="1864" spans="1:8" x14ac:dyDescent="0.2">
      <c r="A1864">
        <v>24.2</v>
      </c>
      <c r="B1864">
        <v>17.39</v>
      </c>
      <c r="C1864">
        <v>227.828125</v>
      </c>
      <c r="F1864">
        <v>0.17217821782178219</v>
      </c>
      <c r="G1864">
        <f>24200/(3.14*(7.77^2)/4)</f>
        <v>510.62687857808737</v>
      </c>
      <c r="H1864">
        <v>24200</v>
      </c>
    </row>
    <row r="1865" spans="1:8" x14ac:dyDescent="0.2">
      <c r="A1865">
        <v>24.2</v>
      </c>
      <c r="B1865">
        <v>17.399999999999999</v>
      </c>
      <c r="C1865">
        <v>227.9375</v>
      </c>
      <c r="F1865">
        <v>0.17227722772277226</v>
      </c>
      <c r="G1865">
        <f>24200/(3.14*(7.77^2)/4)</f>
        <v>510.62687857808737</v>
      </c>
      <c r="H1865">
        <v>24200</v>
      </c>
    </row>
    <row r="1866" spans="1:8" x14ac:dyDescent="0.2">
      <c r="A1866">
        <v>24.2</v>
      </c>
      <c r="B1866">
        <v>17.41</v>
      </c>
      <c r="C1866">
        <v>228.046875</v>
      </c>
      <c r="F1866">
        <v>0.17237623762376239</v>
      </c>
      <c r="G1866">
        <f>24200/(3.14*(7.77^2)/4)</f>
        <v>510.62687857808737</v>
      </c>
      <c r="H1866">
        <v>24200</v>
      </c>
    </row>
    <row r="1867" spans="1:8" x14ac:dyDescent="0.2">
      <c r="A1867">
        <v>24.22</v>
      </c>
      <c r="B1867">
        <v>17.420000000000002</v>
      </c>
      <c r="C1867">
        <v>228.15625</v>
      </c>
      <c r="F1867">
        <v>0.17247524752475249</v>
      </c>
      <c r="G1867">
        <f>24220/(3.14*(7.77^2)/4)</f>
        <v>511.0488842628626</v>
      </c>
      <c r="H1867">
        <v>24220</v>
      </c>
    </row>
    <row r="1868" spans="1:8" x14ac:dyDescent="0.2">
      <c r="A1868">
        <v>24.22</v>
      </c>
      <c r="B1868">
        <v>17.43</v>
      </c>
      <c r="C1868">
        <v>228.265625</v>
      </c>
      <c r="F1868">
        <v>0.17257425742574256</v>
      </c>
      <c r="G1868">
        <f>24220/(3.14*(7.77^2)/4)</f>
        <v>511.0488842628626</v>
      </c>
      <c r="H1868">
        <v>24220</v>
      </c>
    </row>
    <row r="1869" spans="1:8" x14ac:dyDescent="0.2">
      <c r="A1869">
        <v>24.22</v>
      </c>
      <c r="B1869">
        <v>17.440000000000001</v>
      </c>
      <c r="C1869">
        <v>228.375</v>
      </c>
      <c r="F1869">
        <v>0.17267326732673269</v>
      </c>
      <c r="G1869">
        <f>24220/(3.14*(7.77^2)/4)</f>
        <v>511.0488842628626</v>
      </c>
      <c r="H1869">
        <v>24220</v>
      </c>
    </row>
    <row r="1870" spans="1:8" x14ac:dyDescent="0.2">
      <c r="A1870">
        <v>24.2</v>
      </c>
      <c r="B1870">
        <v>17.440000000000001</v>
      </c>
      <c r="C1870">
        <v>228.484375</v>
      </c>
      <c r="F1870">
        <v>0.17267326732673269</v>
      </c>
      <c r="G1870">
        <f>24200/(3.14*(7.77^2)/4)</f>
        <v>510.62687857808737</v>
      </c>
      <c r="H1870">
        <v>24200</v>
      </c>
    </row>
    <row r="1871" spans="1:8" x14ac:dyDescent="0.2">
      <c r="A1871">
        <v>24.2</v>
      </c>
      <c r="B1871">
        <v>17.45</v>
      </c>
      <c r="C1871">
        <v>228.59375</v>
      </c>
      <c r="F1871">
        <v>0.17277227722772276</v>
      </c>
      <c r="G1871">
        <f>24200/(3.14*(7.77^2)/4)</f>
        <v>510.62687857808737</v>
      </c>
      <c r="H1871">
        <v>24200</v>
      </c>
    </row>
    <row r="1872" spans="1:8" x14ac:dyDescent="0.2">
      <c r="A1872">
        <v>24.18</v>
      </c>
      <c r="B1872">
        <v>17.46</v>
      </c>
      <c r="C1872">
        <v>228.703125</v>
      </c>
      <c r="F1872">
        <v>0.17287128712871289</v>
      </c>
      <c r="G1872">
        <f>24180/(3.14*(7.77^2)/4)</f>
        <v>510.20487289331209</v>
      </c>
      <c r="H1872">
        <v>24180</v>
      </c>
    </row>
    <row r="1873" spans="1:8" x14ac:dyDescent="0.2">
      <c r="A1873">
        <v>24.18</v>
      </c>
      <c r="B1873">
        <v>17.47</v>
      </c>
      <c r="C1873">
        <v>228.8125</v>
      </c>
      <c r="F1873">
        <v>0.17297029702970296</v>
      </c>
      <c r="G1873">
        <f>24180/(3.14*(7.77^2)/4)</f>
        <v>510.20487289331209</v>
      </c>
      <c r="H1873">
        <v>24180</v>
      </c>
    </row>
    <row r="1874" spans="1:8" x14ac:dyDescent="0.2">
      <c r="A1874">
        <v>24.18</v>
      </c>
      <c r="B1874">
        <v>17.48</v>
      </c>
      <c r="C1874">
        <v>228.921875</v>
      </c>
      <c r="F1874">
        <v>0.17306930693069308</v>
      </c>
      <c r="G1874">
        <f>24180/(3.14*(7.77^2)/4)</f>
        <v>510.20487289331209</v>
      </c>
      <c r="H1874">
        <v>24180</v>
      </c>
    </row>
    <row r="1875" spans="1:8" x14ac:dyDescent="0.2">
      <c r="A1875">
        <v>24.22</v>
      </c>
      <c r="B1875">
        <v>17.489999999999998</v>
      </c>
      <c r="C1875">
        <v>229.03125</v>
      </c>
      <c r="F1875">
        <v>0.17316831683168316</v>
      </c>
      <c r="G1875">
        <f>24220/(3.14*(7.77^2)/4)</f>
        <v>511.0488842628626</v>
      </c>
      <c r="H1875">
        <v>24220</v>
      </c>
    </row>
    <row r="1876" spans="1:8" x14ac:dyDescent="0.2">
      <c r="A1876">
        <v>24.22</v>
      </c>
      <c r="B1876">
        <v>17.5</v>
      </c>
      <c r="C1876">
        <v>229.140625</v>
      </c>
      <c r="F1876">
        <v>0.17326732673267325</v>
      </c>
      <c r="G1876">
        <f>24220/(3.14*(7.77^2)/4)</f>
        <v>511.0488842628626</v>
      </c>
      <c r="H1876">
        <v>24220</v>
      </c>
    </row>
    <row r="1877" spans="1:8" x14ac:dyDescent="0.2">
      <c r="A1877">
        <v>24.24</v>
      </c>
      <c r="B1877">
        <v>17.5</v>
      </c>
      <c r="C1877">
        <v>229.25</v>
      </c>
      <c r="F1877">
        <v>0.17326732673267325</v>
      </c>
      <c r="G1877">
        <f>24240/(3.14*(7.77^2)/4)</f>
        <v>511.47088994763789</v>
      </c>
      <c r="H1877">
        <v>24240</v>
      </c>
    </row>
    <row r="1878" spans="1:8" x14ac:dyDescent="0.2">
      <c r="A1878">
        <v>24.24</v>
      </c>
      <c r="B1878">
        <v>17.510000000000002</v>
      </c>
      <c r="C1878">
        <v>229.359375</v>
      </c>
      <c r="F1878">
        <v>0.17336633663366338</v>
      </c>
      <c r="G1878">
        <f>24240/(3.14*(7.77^2)/4)</f>
        <v>511.47088994763789</v>
      </c>
      <c r="H1878">
        <v>24240</v>
      </c>
    </row>
    <row r="1879" spans="1:8" x14ac:dyDescent="0.2">
      <c r="A1879">
        <v>24.24</v>
      </c>
      <c r="B1879">
        <v>17.52</v>
      </c>
      <c r="C1879">
        <v>229.46875</v>
      </c>
      <c r="F1879">
        <v>0.17346534653465345</v>
      </c>
      <c r="G1879">
        <f>24240/(3.14*(7.77^2)/4)</f>
        <v>511.47088994763789</v>
      </c>
      <c r="H1879">
        <v>24240</v>
      </c>
    </row>
    <row r="1880" spans="1:8" x14ac:dyDescent="0.2">
      <c r="A1880">
        <v>24.22</v>
      </c>
      <c r="B1880">
        <v>17.53</v>
      </c>
      <c r="C1880">
        <v>229.578125</v>
      </c>
      <c r="F1880">
        <v>0.17356435643564358</v>
      </c>
      <c r="G1880">
        <f>24220/(3.14*(7.77^2)/4)</f>
        <v>511.0488842628626</v>
      </c>
      <c r="H1880">
        <v>24220</v>
      </c>
    </row>
    <row r="1881" spans="1:8" x14ac:dyDescent="0.2">
      <c r="A1881">
        <v>24.22</v>
      </c>
      <c r="B1881">
        <v>17.54</v>
      </c>
      <c r="C1881">
        <v>229.6875</v>
      </c>
      <c r="F1881">
        <v>0.17366336633663365</v>
      </c>
      <c r="G1881">
        <f>24220/(3.14*(7.77^2)/4)</f>
        <v>511.0488842628626</v>
      </c>
      <c r="H1881">
        <v>24220</v>
      </c>
    </row>
    <row r="1882" spans="1:8" x14ac:dyDescent="0.2">
      <c r="A1882">
        <v>24.22</v>
      </c>
      <c r="B1882">
        <v>17.55</v>
      </c>
      <c r="C1882">
        <v>229.796875</v>
      </c>
      <c r="F1882">
        <v>0.17376237623762378</v>
      </c>
      <c r="G1882">
        <f>24220/(3.14*(7.77^2)/4)</f>
        <v>511.0488842628626</v>
      </c>
      <c r="H1882">
        <v>24220</v>
      </c>
    </row>
    <row r="1883" spans="1:8" x14ac:dyDescent="0.2">
      <c r="A1883">
        <v>24.22</v>
      </c>
      <c r="B1883">
        <v>17.559999999999999</v>
      </c>
      <c r="C1883">
        <v>229.90625</v>
      </c>
      <c r="F1883">
        <v>0.17386138613861385</v>
      </c>
      <c r="G1883">
        <f>24220/(3.14*(7.77^2)/4)</f>
        <v>511.0488842628626</v>
      </c>
      <c r="H1883">
        <v>24220</v>
      </c>
    </row>
    <row r="1884" spans="1:8" x14ac:dyDescent="0.2">
      <c r="A1884">
        <v>24.24</v>
      </c>
      <c r="B1884">
        <v>17.57</v>
      </c>
      <c r="C1884">
        <v>230.125</v>
      </c>
      <c r="F1884">
        <v>0.17396039603960398</v>
      </c>
      <c r="G1884">
        <f>24240/(3.14*(7.77^2)/4)</f>
        <v>511.47088994763789</v>
      </c>
      <c r="H1884">
        <v>24240</v>
      </c>
    </row>
    <row r="1885" spans="1:8" x14ac:dyDescent="0.2">
      <c r="A1885">
        <v>24.24</v>
      </c>
      <c r="B1885">
        <v>17.579999999999998</v>
      </c>
      <c r="C1885">
        <v>230.234375</v>
      </c>
      <c r="F1885">
        <v>0.17405940594059405</v>
      </c>
      <c r="G1885">
        <f>24240/(3.14*(7.77^2)/4)</f>
        <v>511.47088994763789</v>
      </c>
      <c r="H1885">
        <v>24240</v>
      </c>
    </row>
    <row r="1886" spans="1:8" x14ac:dyDescent="0.2">
      <c r="A1886">
        <v>24.24</v>
      </c>
      <c r="B1886">
        <v>17.59</v>
      </c>
      <c r="C1886">
        <v>230.34375</v>
      </c>
      <c r="F1886">
        <v>0.17415841584158415</v>
      </c>
      <c r="G1886">
        <f>24240/(3.14*(7.77^2)/4)</f>
        <v>511.47088994763789</v>
      </c>
      <c r="H1886">
        <v>24240</v>
      </c>
    </row>
    <row r="1887" spans="1:8" x14ac:dyDescent="0.2">
      <c r="A1887">
        <v>24.26</v>
      </c>
      <c r="B1887">
        <v>17.600000000000001</v>
      </c>
      <c r="C1887">
        <v>230.453125</v>
      </c>
      <c r="F1887">
        <v>0.17425742574257427</v>
      </c>
      <c r="G1887">
        <f>24260/(3.14*(7.77^2)/4)</f>
        <v>511.89289563241317</v>
      </c>
      <c r="H1887">
        <v>24260</v>
      </c>
    </row>
    <row r="1888" spans="1:8" x14ac:dyDescent="0.2">
      <c r="A1888">
        <v>24.22</v>
      </c>
      <c r="B1888">
        <v>17.61</v>
      </c>
      <c r="C1888">
        <v>230.671875</v>
      </c>
      <c r="F1888">
        <v>0.17435643564356434</v>
      </c>
      <c r="G1888">
        <f>24220/(3.14*(7.77^2)/4)</f>
        <v>511.0488842628626</v>
      </c>
      <c r="H1888">
        <v>24220</v>
      </c>
    </row>
    <row r="1889" spans="1:8" x14ac:dyDescent="0.2">
      <c r="A1889">
        <v>24.22</v>
      </c>
      <c r="B1889">
        <v>17.62</v>
      </c>
      <c r="C1889">
        <v>230.78125</v>
      </c>
      <c r="F1889">
        <v>0.17445544554455447</v>
      </c>
      <c r="G1889">
        <f>24220/(3.14*(7.77^2)/4)</f>
        <v>511.0488842628626</v>
      </c>
      <c r="H1889">
        <v>24220</v>
      </c>
    </row>
    <row r="1890" spans="1:8" x14ac:dyDescent="0.2">
      <c r="A1890">
        <v>24.22</v>
      </c>
      <c r="B1890">
        <v>17.63</v>
      </c>
      <c r="C1890">
        <v>230.890625</v>
      </c>
      <c r="F1890">
        <v>0.17455445544554454</v>
      </c>
      <c r="G1890">
        <f>24220/(3.14*(7.77^2)/4)</f>
        <v>511.0488842628626</v>
      </c>
      <c r="H1890">
        <v>24220</v>
      </c>
    </row>
    <row r="1891" spans="1:8" x14ac:dyDescent="0.2">
      <c r="A1891">
        <v>24.26</v>
      </c>
      <c r="B1891">
        <v>17.64</v>
      </c>
      <c r="C1891">
        <v>231</v>
      </c>
      <c r="F1891">
        <v>0.17465346534653467</v>
      </c>
      <c r="G1891">
        <f>24260/(3.14*(7.77^2)/4)</f>
        <v>511.89289563241317</v>
      </c>
      <c r="H1891">
        <v>24260</v>
      </c>
    </row>
    <row r="1892" spans="1:8" x14ac:dyDescent="0.2">
      <c r="A1892">
        <v>24.26</v>
      </c>
      <c r="B1892">
        <v>17.649999999999999</v>
      </c>
      <c r="C1892">
        <v>231.109375</v>
      </c>
      <c r="F1892">
        <v>0.17475247524752474</v>
      </c>
      <c r="G1892">
        <f>24260/(3.14*(7.77^2)/4)</f>
        <v>511.89289563241317</v>
      </c>
      <c r="H1892">
        <v>24260</v>
      </c>
    </row>
    <row r="1893" spans="1:8" x14ac:dyDescent="0.2">
      <c r="A1893">
        <v>24.22</v>
      </c>
      <c r="B1893">
        <v>17.649999999999999</v>
      </c>
      <c r="C1893">
        <v>231.21875</v>
      </c>
      <c r="F1893">
        <v>0.17475247524752474</v>
      </c>
      <c r="G1893">
        <f>24220/(3.14*(7.77^2)/4)</f>
        <v>511.0488842628626</v>
      </c>
      <c r="H1893">
        <v>24220</v>
      </c>
    </row>
    <row r="1894" spans="1:8" x14ac:dyDescent="0.2">
      <c r="A1894">
        <v>24.22</v>
      </c>
      <c r="B1894">
        <v>17.66</v>
      </c>
      <c r="C1894">
        <v>231.328125</v>
      </c>
      <c r="F1894">
        <v>0.17485148514851484</v>
      </c>
      <c r="G1894">
        <f>24220/(3.14*(7.77^2)/4)</f>
        <v>511.0488842628626</v>
      </c>
      <c r="H1894">
        <v>24220</v>
      </c>
    </row>
    <row r="1895" spans="1:8" x14ac:dyDescent="0.2">
      <c r="A1895">
        <v>24.22</v>
      </c>
      <c r="B1895">
        <v>17.670000000000002</v>
      </c>
      <c r="C1895">
        <v>231.4375</v>
      </c>
      <c r="F1895">
        <v>0.17495049504950497</v>
      </c>
      <c r="G1895">
        <f>24220/(3.14*(7.77^2)/4)</f>
        <v>511.0488842628626</v>
      </c>
      <c r="H1895">
        <v>24220</v>
      </c>
    </row>
    <row r="1896" spans="1:8" x14ac:dyDescent="0.2">
      <c r="A1896">
        <v>24.24</v>
      </c>
      <c r="B1896">
        <v>17.68</v>
      </c>
      <c r="C1896">
        <v>231.546875</v>
      </c>
      <c r="F1896">
        <v>0.17504950495049504</v>
      </c>
      <c r="G1896">
        <f>24240/(3.14*(7.77^2)/4)</f>
        <v>511.47088994763789</v>
      </c>
      <c r="H1896">
        <v>24240</v>
      </c>
    </row>
    <row r="1897" spans="1:8" x14ac:dyDescent="0.2">
      <c r="A1897">
        <v>24.24</v>
      </c>
      <c r="B1897">
        <v>17.690000000000001</v>
      </c>
      <c r="C1897">
        <v>231.65625</v>
      </c>
      <c r="F1897">
        <v>0.17514851485148517</v>
      </c>
      <c r="G1897">
        <f>24240/(3.14*(7.77^2)/4)</f>
        <v>511.47088994763789</v>
      </c>
      <c r="H1897">
        <v>24240</v>
      </c>
    </row>
    <row r="1898" spans="1:8" x14ac:dyDescent="0.2">
      <c r="A1898">
        <v>24.26</v>
      </c>
      <c r="B1898">
        <v>17.7</v>
      </c>
      <c r="C1898">
        <v>231.875</v>
      </c>
      <c r="F1898">
        <v>0.17524752475247524</v>
      </c>
      <c r="G1898">
        <f>24260/(3.14*(7.77^2)/4)</f>
        <v>511.89289563241317</v>
      </c>
      <c r="H1898">
        <v>24260</v>
      </c>
    </row>
    <row r="1899" spans="1:8" x14ac:dyDescent="0.2">
      <c r="A1899">
        <v>24.26</v>
      </c>
      <c r="B1899">
        <v>17.71</v>
      </c>
      <c r="C1899">
        <v>231.984375</v>
      </c>
      <c r="F1899">
        <v>0.17534653465346536</v>
      </c>
      <c r="G1899">
        <f>24260/(3.14*(7.77^2)/4)</f>
        <v>511.89289563241317</v>
      </c>
      <c r="H1899">
        <v>24260</v>
      </c>
    </row>
    <row r="1900" spans="1:8" x14ac:dyDescent="0.2">
      <c r="A1900">
        <v>24.24</v>
      </c>
      <c r="B1900">
        <v>17.72</v>
      </c>
      <c r="C1900">
        <v>232.09375</v>
      </c>
      <c r="F1900">
        <v>0.17544554455445543</v>
      </c>
      <c r="G1900">
        <f t="shared" ref="G1900:G1906" si="44">24240/(3.14*(7.77^2)/4)</f>
        <v>511.47088994763789</v>
      </c>
      <c r="H1900">
        <v>24240</v>
      </c>
    </row>
    <row r="1901" spans="1:8" x14ac:dyDescent="0.2">
      <c r="A1901">
        <v>24.24</v>
      </c>
      <c r="B1901">
        <v>17.73</v>
      </c>
      <c r="C1901">
        <v>232.203125</v>
      </c>
      <c r="F1901">
        <v>0.17554455445544556</v>
      </c>
      <c r="G1901">
        <f t="shared" si="44"/>
        <v>511.47088994763789</v>
      </c>
      <c r="H1901">
        <v>24240</v>
      </c>
    </row>
    <row r="1902" spans="1:8" x14ac:dyDescent="0.2">
      <c r="A1902">
        <v>24.24</v>
      </c>
      <c r="B1902">
        <v>17.739999999999998</v>
      </c>
      <c r="C1902">
        <v>232.3125</v>
      </c>
      <c r="F1902">
        <v>0.17564356435643563</v>
      </c>
      <c r="G1902">
        <f t="shared" si="44"/>
        <v>511.47088994763789</v>
      </c>
      <c r="H1902">
        <v>24240</v>
      </c>
    </row>
    <row r="1903" spans="1:8" x14ac:dyDescent="0.2">
      <c r="A1903">
        <v>24.24</v>
      </c>
      <c r="B1903">
        <v>17.75</v>
      </c>
      <c r="C1903">
        <v>232.421875</v>
      </c>
      <c r="F1903">
        <v>0.17574257425742573</v>
      </c>
      <c r="G1903">
        <f t="shared" si="44"/>
        <v>511.47088994763789</v>
      </c>
      <c r="H1903">
        <v>24240</v>
      </c>
    </row>
    <row r="1904" spans="1:8" x14ac:dyDescent="0.2">
      <c r="A1904">
        <v>24.24</v>
      </c>
      <c r="B1904">
        <v>17.760000000000002</v>
      </c>
      <c r="C1904">
        <v>232.640625</v>
      </c>
      <c r="F1904">
        <v>0.17584158415841586</v>
      </c>
      <c r="G1904">
        <f t="shared" si="44"/>
        <v>511.47088994763789</v>
      </c>
      <c r="H1904">
        <v>24240</v>
      </c>
    </row>
    <row r="1905" spans="1:8" x14ac:dyDescent="0.2">
      <c r="A1905">
        <v>24.24</v>
      </c>
      <c r="B1905">
        <v>17.77</v>
      </c>
      <c r="C1905">
        <v>232.75</v>
      </c>
      <c r="F1905">
        <v>0.17594059405940593</v>
      </c>
      <c r="G1905">
        <f t="shared" si="44"/>
        <v>511.47088994763789</v>
      </c>
      <c r="H1905">
        <v>24240</v>
      </c>
    </row>
    <row r="1906" spans="1:8" x14ac:dyDescent="0.2">
      <c r="A1906">
        <v>24.24</v>
      </c>
      <c r="B1906">
        <v>17.78</v>
      </c>
      <c r="C1906">
        <v>232.859375</v>
      </c>
      <c r="F1906">
        <v>0.17603960396039606</v>
      </c>
      <c r="G1906">
        <f t="shared" si="44"/>
        <v>511.47088994763789</v>
      </c>
      <c r="H1906">
        <v>24240</v>
      </c>
    </row>
    <row r="1907" spans="1:8" x14ac:dyDescent="0.2">
      <c r="A1907">
        <v>24.26</v>
      </c>
      <c r="B1907">
        <v>17.79</v>
      </c>
      <c r="C1907">
        <v>232.96875</v>
      </c>
      <c r="F1907">
        <v>0.17613861386138613</v>
      </c>
      <c r="G1907">
        <f>24260/(3.14*(7.77^2)/4)</f>
        <v>511.89289563241317</v>
      </c>
      <c r="H1907">
        <v>24260</v>
      </c>
    </row>
    <row r="1908" spans="1:8" x14ac:dyDescent="0.2">
      <c r="A1908">
        <v>24.26</v>
      </c>
      <c r="B1908">
        <v>17.8</v>
      </c>
      <c r="C1908">
        <v>233.1875</v>
      </c>
      <c r="F1908">
        <v>0.17623762376237626</v>
      </c>
      <c r="G1908">
        <f>24260/(3.14*(7.77^2)/4)</f>
        <v>511.89289563241317</v>
      </c>
      <c r="H1908">
        <v>24260</v>
      </c>
    </row>
    <row r="1909" spans="1:8" x14ac:dyDescent="0.2">
      <c r="A1909">
        <v>24.26</v>
      </c>
      <c r="B1909">
        <v>17.809999999999999</v>
      </c>
      <c r="C1909">
        <v>233.296875</v>
      </c>
      <c r="F1909">
        <v>0.17633663366336633</v>
      </c>
      <c r="G1909">
        <f>24260/(3.14*(7.77^2)/4)</f>
        <v>511.89289563241317</v>
      </c>
      <c r="H1909">
        <v>24260</v>
      </c>
    </row>
    <row r="1910" spans="1:8" x14ac:dyDescent="0.2">
      <c r="A1910">
        <v>24.26</v>
      </c>
      <c r="B1910">
        <v>17.82</v>
      </c>
      <c r="C1910">
        <v>233.40625</v>
      </c>
      <c r="F1910">
        <v>0.17643564356435643</v>
      </c>
      <c r="G1910">
        <f>24260/(3.14*(7.77^2)/4)</f>
        <v>511.89289563241317</v>
      </c>
      <c r="H1910">
        <v>24260</v>
      </c>
    </row>
    <row r="1911" spans="1:8" x14ac:dyDescent="0.2">
      <c r="A1911">
        <v>24.3</v>
      </c>
      <c r="B1911">
        <v>17.829999999999998</v>
      </c>
      <c r="C1911">
        <v>233.515625</v>
      </c>
      <c r="F1911">
        <v>0.17653465346534652</v>
      </c>
      <c r="G1911">
        <f>24300/(3.14*(7.77^2)/4)</f>
        <v>512.73690700196369</v>
      </c>
      <c r="H1911">
        <v>24300</v>
      </c>
    </row>
    <row r="1912" spans="1:8" x14ac:dyDescent="0.2">
      <c r="A1912">
        <v>24.3</v>
      </c>
      <c r="B1912">
        <v>17.84</v>
      </c>
      <c r="C1912">
        <v>233.625</v>
      </c>
      <c r="F1912">
        <v>0.17663366336633662</v>
      </c>
      <c r="G1912">
        <f>24300/(3.14*(7.77^2)/4)</f>
        <v>512.73690700196369</v>
      </c>
      <c r="H1912">
        <v>24300</v>
      </c>
    </row>
    <row r="1913" spans="1:8" x14ac:dyDescent="0.2">
      <c r="A1913">
        <v>24.26</v>
      </c>
      <c r="B1913">
        <v>17.850000000000001</v>
      </c>
      <c r="C1913">
        <v>233.84375</v>
      </c>
      <c r="F1913">
        <v>0.17673267326732675</v>
      </c>
      <c r="G1913">
        <f>24260/(3.14*(7.77^2)/4)</f>
        <v>511.89289563241317</v>
      </c>
      <c r="H1913">
        <v>24260</v>
      </c>
    </row>
    <row r="1914" spans="1:8" x14ac:dyDescent="0.2">
      <c r="A1914">
        <v>24.26</v>
      </c>
      <c r="B1914">
        <v>17.86</v>
      </c>
      <c r="C1914">
        <v>233.953125</v>
      </c>
      <c r="F1914">
        <v>0.17683168316831682</v>
      </c>
      <c r="G1914">
        <f>24260/(3.14*(7.77^2)/4)</f>
        <v>511.89289563241317</v>
      </c>
      <c r="H1914">
        <v>24260</v>
      </c>
    </row>
    <row r="1915" spans="1:8" x14ac:dyDescent="0.2">
      <c r="A1915">
        <v>24.26</v>
      </c>
      <c r="B1915">
        <v>17.87</v>
      </c>
      <c r="C1915">
        <v>234.0625</v>
      </c>
      <c r="F1915">
        <v>0.17693069306930695</v>
      </c>
      <c r="G1915">
        <f>24260/(3.14*(7.77^2)/4)</f>
        <v>511.89289563241317</v>
      </c>
      <c r="H1915">
        <v>24260</v>
      </c>
    </row>
    <row r="1916" spans="1:8" x14ac:dyDescent="0.2">
      <c r="A1916">
        <v>24.26</v>
      </c>
      <c r="B1916">
        <v>17.88</v>
      </c>
      <c r="C1916">
        <v>234.171875</v>
      </c>
      <c r="F1916">
        <v>0.17702970297029702</v>
      </c>
      <c r="G1916">
        <f>24260/(3.14*(7.77^2)/4)</f>
        <v>511.89289563241317</v>
      </c>
      <c r="H1916">
        <v>24260</v>
      </c>
    </row>
    <row r="1917" spans="1:8" x14ac:dyDescent="0.2">
      <c r="A1917">
        <v>24.26</v>
      </c>
      <c r="B1917">
        <v>17.89</v>
      </c>
      <c r="C1917">
        <v>234.28125</v>
      </c>
      <c r="F1917">
        <v>0.17712871287128715</v>
      </c>
      <c r="G1917">
        <f>24260/(3.14*(7.77^2)/4)</f>
        <v>511.89289563241317</v>
      </c>
      <c r="H1917">
        <v>24260</v>
      </c>
    </row>
    <row r="1918" spans="1:8" x14ac:dyDescent="0.2">
      <c r="A1918">
        <v>24.3</v>
      </c>
      <c r="B1918">
        <v>17.899999999999999</v>
      </c>
      <c r="C1918">
        <v>234.390625</v>
      </c>
      <c r="F1918">
        <v>0.17722772277227722</v>
      </c>
      <c r="G1918">
        <f>24300/(3.14*(7.77^2)/4)</f>
        <v>512.73690700196369</v>
      </c>
      <c r="H1918">
        <v>24300</v>
      </c>
    </row>
    <row r="1919" spans="1:8" x14ac:dyDescent="0.2">
      <c r="A1919">
        <v>24.26</v>
      </c>
      <c r="B1919">
        <v>17.91</v>
      </c>
      <c r="C1919">
        <v>234.609375</v>
      </c>
      <c r="F1919">
        <v>0.17732673267326732</v>
      </c>
      <c r="G1919">
        <f>24260/(3.14*(7.77^2)/4)</f>
        <v>511.89289563241317</v>
      </c>
      <c r="H1919">
        <v>24260</v>
      </c>
    </row>
    <row r="1920" spans="1:8" x14ac:dyDescent="0.2">
      <c r="A1920">
        <v>24.26</v>
      </c>
      <c r="B1920">
        <v>17.920000000000002</v>
      </c>
      <c r="C1920">
        <v>234.71875</v>
      </c>
      <c r="F1920">
        <v>0.17742574257425744</v>
      </c>
      <c r="G1920">
        <f>24260/(3.14*(7.77^2)/4)</f>
        <v>511.89289563241317</v>
      </c>
      <c r="H1920">
        <v>24260</v>
      </c>
    </row>
    <row r="1921" spans="1:8" x14ac:dyDescent="0.2">
      <c r="A1921">
        <v>24.26</v>
      </c>
      <c r="B1921">
        <v>17.93</v>
      </c>
      <c r="C1921">
        <v>234.828125</v>
      </c>
      <c r="F1921">
        <v>0.17752475247524752</v>
      </c>
      <c r="G1921">
        <f>24260/(3.14*(7.77^2)/4)</f>
        <v>511.89289563241317</v>
      </c>
      <c r="H1921">
        <v>24260</v>
      </c>
    </row>
    <row r="1922" spans="1:8" x14ac:dyDescent="0.2">
      <c r="A1922">
        <v>24.28</v>
      </c>
      <c r="B1922">
        <v>17.940000000000001</v>
      </c>
      <c r="C1922">
        <v>234.9375</v>
      </c>
      <c r="F1922">
        <v>0.17762376237623764</v>
      </c>
      <c r="G1922">
        <f>24280/(3.14*(7.77^2)/4)</f>
        <v>512.31490131718851</v>
      </c>
      <c r="H1922">
        <v>24280</v>
      </c>
    </row>
    <row r="1923" spans="1:8" x14ac:dyDescent="0.2">
      <c r="A1923">
        <v>24.28</v>
      </c>
      <c r="B1923">
        <v>17.95</v>
      </c>
      <c r="C1923">
        <v>235.046875</v>
      </c>
      <c r="F1923">
        <v>0.17772277227722771</v>
      </c>
      <c r="G1923">
        <f>24280/(3.14*(7.77^2)/4)</f>
        <v>512.31490131718851</v>
      </c>
      <c r="H1923">
        <v>24280</v>
      </c>
    </row>
    <row r="1924" spans="1:8" x14ac:dyDescent="0.2">
      <c r="A1924">
        <v>24.28</v>
      </c>
      <c r="B1924">
        <v>17.96</v>
      </c>
      <c r="C1924">
        <v>235.265625</v>
      </c>
      <c r="F1924">
        <v>0.17782178217821784</v>
      </c>
      <c r="G1924">
        <f>24280/(3.14*(7.77^2)/4)</f>
        <v>512.31490131718851</v>
      </c>
      <c r="H1924">
        <v>24280</v>
      </c>
    </row>
    <row r="1925" spans="1:8" x14ac:dyDescent="0.2">
      <c r="A1925">
        <v>24.28</v>
      </c>
      <c r="B1925">
        <v>17.97</v>
      </c>
      <c r="C1925">
        <v>235.375</v>
      </c>
      <c r="F1925">
        <v>0.17792079207920791</v>
      </c>
      <c r="G1925">
        <f>24280/(3.14*(7.77^2)/4)</f>
        <v>512.31490131718851</v>
      </c>
      <c r="H1925">
        <v>24280</v>
      </c>
    </row>
    <row r="1926" spans="1:8" x14ac:dyDescent="0.2">
      <c r="A1926">
        <v>24.26</v>
      </c>
      <c r="B1926">
        <v>17.98</v>
      </c>
      <c r="C1926">
        <v>235.484375</v>
      </c>
      <c r="F1926">
        <v>0.17801980198019801</v>
      </c>
      <c r="G1926">
        <f>24260/(3.14*(7.77^2)/4)</f>
        <v>511.89289563241317</v>
      </c>
      <c r="H1926">
        <v>24260</v>
      </c>
    </row>
    <row r="1927" spans="1:8" x14ac:dyDescent="0.2">
      <c r="A1927">
        <v>24.26</v>
      </c>
      <c r="B1927">
        <v>17.989999999999998</v>
      </c>
      <c r="C1927">
        <v>235.59375</v>
      </c>
      <c r="F1927">
        <v>0.17811881188118811</v>
      </c>
      <c r="G1927">
        <f>24260/(3.14*(7.77^2)/4)</f>
        <v>511.89289563241317</v>
      </c>
      <c r="H1927">
        <v>24260</v>
      </c>
    </row>
    <row r="1928" spans="1:8" x14ac:dyDescent="0.2">
      <c r="A1928">
        <v>24.26</v>
      </c>
      <c r="B1928">
        <v>18</v>
      </c>
      <c r="C1928">
        <v>235.703125</v>
      </c>
      <c r="F1928">
        <v>0.17821782178217821</v>
      </c>
      <c r="G1928">
        <f>24260/(3.14*(7.77^2)/4)</f>
        <v>511.89289563241317</v>
      </c>
      <c r="H1928">
        <v>24260</v>
      </c>
    </row>
    <row r="1929" spans="1:8" x14ac:dyDescent="0.2">
      <c r="A1929">
        <v>24.3</v>
      </c>
      <c r="B1929">
        <v>18.010000000000002</v>
      </c>
      <c r="C1929">
        <v>235.8125</v>
      </c>
      <c r="F1929">
        <v>0.17831683168316834</v>
      </c>
      <c r="G1929">
        <f>24300/(3.14*(7.77^2)/4)</f>
        <v>512.73690700196369</v>
      </c>
      <c r="H1929">
        <v>24300</v>
      </c>
    </row>
    <row r="1930" spans="1:8" x14ac:dyDescent="0.2">
      <c r="A1930">
        <v>24.26</v>
      </c>
      <c r="B1930">
        <v>18.02</v>
      </c>
      <c r="C1930">
        <v>236.03125</v>
      </c>
      <c r="F1930">
        <v>0.17841584158415841</v>
      </c>
      <c r="G1930">
        <f>24260/(3.14*(7.77^2)/4)</f>
        <v>511.89289563241317</v>
      </c>
      <c r="H1930">
        <v>24260</v>
      </c>
    </row>
    <row r="1931" spans="1:8" x14ac:dyDescent="0.2">
      <c r="A1931">
        <v>24.26</v>
      </c>
      <c r="B1931">
        <v>18.03</v>
      </c>
      <c r="C1931">
        <v>236.140625</v>
      </c>
      <c r="F1931">
        <v>0.17851485148514853</v>
      </c>
      <c r="G1931">
        <f>24260/(3.14*(7.77^2)/4)</f>
        <v>511.89289563241317</v>
      </c>
      <c r="H1931">
        <v>24260</v>
      </c>
    </row>
    <row r="1932" spans="1:8" x14ac:dyDescent="0.2">
      <c r="A1932">
        <v>24.26</v>
      </c>
      <c r="B1932">
        <v>18.04</v>
      </c>
      <c r="C1932">
        <v>236.25</v>
      </c>
      <c r="F1932">
        <v>0.17861386138613861</v>
      </c>
      <c r="G1932">
        <f>24260/(3.14*(7.77^2)/4)</f>
        <v>511.89289563241317</v>
      </c>
      <c r="H1932">
        <v>24260</v>
      </c>
    </row>
    <row r="1933" spans="1:8" x14ac:dyDescent="0.2">
      <c r="A1933">
        <v>24.3</v>
      </c>
      <c r="B1933">
        <v>18.05</v>
      </c>
      <c r="C1933">
        <v>236.359375</v>
      </c>
      <c r="F1933">
        <v>0.17871287128712873</v>
      </c>
      <c r="G1933">
        <f>24300/(3.14*(7.77^2)/4)</f>
        <v>512.73690700196369</v>
      </c>
      <c r="H1933">
        <v>24300</v>
      </c>
    </row>
    <row r="1934" spans="1:8" x14ac:dyDescent="0.2">
      <c r="A1934">
        <v>24.3</v>
      </c>
      <c r="B1934">
        <v>18.059999999999999</v>
      </c>
      <c r="C1934">
        <v>236.46875</v>
      </c>
      <c r="F1934">
        <v>0.1788118811881188</v>
      </c>
      <c r="G1934">
        <f>24300/(3.14*(7.77^2)/4)</f>
        <v>512.73690700196369</v>
      </c>
      <c r="H1934">
        <v>24300</v>
      </c>
    </row>
    <row r="1935" spans="1:8" x14ac:dyDescent="0.2">
      <c r="A1935">
        <v>24.26</v>
      </c>
      <c r="B1935">
        <v>18.07</v>
      </c>
      <c r="C1935">
        <v>236.578125</v>
      </c>
      <c r="F1935">
        <v>0.1789108910891089</v>
      </c>
      <c r="G1935">
        <f>24260/(3.14*(7.77^2)/4)</f>
        <v>511.89289563241317</v>
      </c>
      <c r="H1935">
        <v>24260</v>
      </c>
    </row>
    <row r="1936" spans="1:8" x14ac:dyDescent="0.2">
      <c r="A1936">
        <v>24.26</v>
      </c>
      <c r="B1936">
        <v>18.079999999999998</v>
      </c>
      <c r="C1936">
        <v>236.796875</v>
      </c>
      <c r="F1936">
        <v>0.179009900990099</v>
      </c>
      <c r="G1936">
        <f>24260/(3.14*(7.77^2)/4)</f>
        <v>511.89289563241317</v>
      </c>
      <c r="H1936">
        <v>24260</v>
      </c>
    </row>
    <row r="1937" spans="1:8" x14ac:dyDescent="0.2">
      <c r="A1937">
        <v>24.3</v>
      </c>
      <c r="B1937">
        <v>18.09</v>
      </c>
      <c r="C1937">
        <v>236.90625</v>
      </c>
      <c r="F1937">
        <v>0.1791089108910891</v>
      </c>
      <c r="G1937">
        <f>24300/(3.14*(7.77^2)/4)</f>
        <v>512.73690700196369</v>
      </c>
      <c r="H1937">
        <v>24300</v>
      </c>
    </row>
    <row r="1938" spans="1:8" x14ac:dyDescent="0.2">
      <c r="A1938">
        <v>24.3</v>
      </c>
      <c r="B1938">
        <v>18.100000000000001</v>
      </c>
      <c r="C1938">
        <v>237.015625</v>
      </c>
      <c r="F1938">
        <v>0.17920792079207923</v>
      </c>
      <c r="G1938">
        <f>24300/(3.14*(7.77^2)/4)</f>
        <v>512.73690700196369</v>
      </c>
      <c r="H1938">
        <v>24300</v>
      </c>
    </row>
    <row r="1939" spans="1:8" x14ac:dyDescent="0.2">
      <c r="A1939">
        <v>24.3</v>
      </c>
      <c r="B1939">
        <v>18.11</v>
      </c>
      <c r="C1939">
        <v>237.125</v>
      </c>
      <c r="F1939">
        <v>0.1793069306930693</v>
      </c>
      <c r="G1939">
        <f>24300/(3.14*(7.77^2)/4)</f>
        <v>512.73690700196369</v>
      </c>
      <c r="H1939">
        <v>24300</v>
      </c>
    </row>
    <row r="1940" spans="1:8" x14ac:dyDescent="0.2">
      <c r="A1940">
        <v>24.26</v>
      </c>
      <c r="B1940">
        <v>18.12</v>
      </c>
      <c r="C1940">
        <v>237.234375</v>
      </c>
      <c r="F1940">
        <v>0.17940594059405943</v>
      </c>
      <c r="G1940">
        <f>24260/(3.14*(7.77^2)/4)</f>
        <v>511.89289563241317</v>
      </c>
      <c r="H1940">
        <v>24260</v>
      </c>
    </row>
    <row r="1941" spans="1:8" x14ac:dyDescent="0.2">
      <c r="A1941">
        <v>24.26</v>
      </c>
      <c r="B1941">
        <v>18.13</v>
      </c>
      <c r="C1941">
        <v>237.34375</v>
      </c>
      <c r="F1941">
        <v>0.1795049504950495</v>
      </c>
      <c r="G1941">
        <f>24260/(3.14*(7.77^2)/4)</f>
        <v>511.89289563241317</v>
      </c>
      <c r="H1941">
        <v>24260</v>
      </c>
    </row>
    <row r="1942" spans="1:8" x14ac:dyDescent="0.2">
      <c r="A1942">
        <v>24.28</v>
      </c>
      <c r="B1942">
        <v>18.13</v>
      </c>
      <c r="C1942">
        <v>237.453125</v>
      </c>
      <c r="F1942">
        <v>0.1795049504950495</v>
      </c>
      <c r="G1942">
        <f>24280/(3.14*(7.77^2)/4)</f>
        <v>512.31490131718851</v>
      </c>
      <c r="H1942">
        <v>24280</v>
      </c>
    </row>
    <row r="1943" spans="1:8" x14ac:dyDescent="0.2">
      <c r="A1943">
        <v>24.28</v>
      </c>
      <c r="B1943">
        <v>18.14</v>
      </c>
      <c r="C1943">
        <v>237.5625</v>
      </c>
      <c r="F1943">
        <v>0.1796039603960396</v>
      </c>
      <c r="G1943">
        <f>24280/(3.14*(7.77^2)/4)</f>
        <v>512.31490131718851</v>
      </c>
      <c r="H1943">
        <v>24280</v>
      </c>
    </row>
    <row r="1944" spans="1:8" x14ac:dyDescent="0.2">
      <c r="A1944">
        <v>24.28</v>
      </c>
      <c r="B1944">
        <v>18.149999999999999</v>
      </c>
      <c r="C1944">
        <v>237.671875</v>
      </c>
      <c r="F1944">
        <v>0.1797029702970297</v>
      </c>
      <c r="G1944">
        <f>24280/(3.14*(7.77^2)/4)</f>
        <v>512.31490131718851</v>
      </c>
      <c r="H1944">
        <v>24280</v>
      </c>
    </row>
    <row r="1945" spans="1:8" x14ac:dyDescent="0.2">
      <c r="A1945">
        <v>24.28</v>
      </c>
      <c r="B1945">
        <v>18.16</v>
      </c>
      <c r="C1945">
        <v>237.78125</v>
      </c>
      <c r="F1945">
        <v>0.1798019801980198</v>
      </c>
      <c r="G1945">
        <f>24280/(3.14*(7.77^2)/4)</f>
        <v>512.31490131718851</v>
      </c>
      <c r="H1945">
        <v>24280</v>
      </c>
    </row>
    <row r="1946" spans="1:8" x14ac:dyDescent="0.2">
      <c r="A1946">
        <v>24.28</v>
      </c>
      <c r="B1946">
        <v>18.170000000000002</v>
      </c>
      <c r="C1946">
        <v>237.890625</v>
      </c>
      <c r="F1946">
        <v>0.17990099009900992</v>
      </c>
      <c r="G1946">
        <f>24280/(3.14*(7.77^2)/4)</f>
        <v>512.31490131718851</v>
      </c>
      <c r="H1946">
        <v>24280</v>
      </c>
    </row>
    <row r="1947" spans="1:8" x14ac:dyDescent="0.2">
      <c r="A1947">
        <v>24.3</v>
      </c>
      <c r="B1947">
        <v>18.18</v>
      </c>
      <c r="C1947">
        <v>238</v>
      </c>
      <c r="F1947">
        <v>0.18</v>
      </c>
      <c r="G1947">
        <f>24300/(3.14*(7.77^2)/4)</f>
        <v>512.73690700196369</v>
      </c>
      <c r="H1947">
        <v>24300</v>
      </c>
    </row>
    <row r="1948" spans="1:8" x14ac:dyDescent="0.2">
      <c r="A1948">
        <v>24.3</v>
      </c>
      <c r="B1948">
        <v>18.190000000000001</v>
      </c>
      <c r="C1948">
        <v>238.109375</v>
      </c>
      <c r="F1948">
        <v>0.18009900990099012</v>
      </c>
      <c r="G1948">
        <f>24300/(3.14*(7.77^2)/4)</f>
        <v>512.73690700196369</v>
      </c>
      <c r="H1948">
        <v>24300</v>
      </c>
    </row>
    <row r="1949" spans="1:8" x14ac:dyDescent="0.2">
      <c r="A1949">
        <v>24.3</v>
      </c>
      <c r="B1949">
        <v>18.2</v>
      </c>
      <c r="C1949">
        <v>238.328125</v>
      </c>
      <c r="F1949">
        <v>0.18019801980198019</v>
      </c>
      <c r="G1949">
        <f>24300/(3.14*(7.77^2)/4)</f>
        <v>512.73690700196369</v>
      </c>
      <c r="H1949">
        <v>24300</v>
      </c>
    </row>
    <row r="1950" spans="1:8" x14ac:dyDescent="0.2">
      <c r="A1950">
        <v>24.3</v>
      </c>
      <c r="B1950">
        <v>18.21</v>
      </c>
      <c r="C1950">
        <v>238.4375</v>
      </c>
      <c r="F1950">
        <v>0.18029702970297032</v>
      </c>
      <c r="G1950">
        <f>24300/(3.14*(7.77^2)/4)</f>
        <v>512.73690700196369</v>
      </c>
      <c r="H1950">
        <v>24300</v>
      </c>
    </row>
    <row r="1951" spans="1:8" x14ac:dyDescent="0.2">
      <c r="A1951">
        <v>24.28</v>
      </c>
      <c r="B1951">
        <v>18.22</v>
      </c>
      <c r="C1951">
        <v>238.546875</v>
      </c>
      <c r="F1951">
        <v>0.18039603960396039</v>
      </c>
      <c r="G1951">
        <f>24280/(3.14*(7.77^2)/4)</f>
        <v>512.31490131718851</v>
      </c>
      <c r="H1951">
        <v>24280</v>
      </c>
    </row>
    <row r="1952" spans="1:8" x14ac:dyDescent="0.2">
      <c r="A1952">
        <v>24.28</v>
      </c>
      <c r="B1952">
        <v>18.23</v>
      </c>
      <c r="C1952">
        <v>238.65625</v>
      </c>
      <c r="F1952">
        <v>0.18049504950495049</v>
      </c>
      <c r="G1952">
        <f>24280/(3.14*(7.77^2)/4)</f>
        <v>512.31490131718851</v>
      </c>
      <c r="H1952">
        <v>24280</v>
      </c>
    </row>
    <row r="1953" spans="1:8" x14ac:dyDescent="0.2">
      <c r="A1953">
        <v>24.28</v>
      </c>
      <c r="B1953">
        <v>18.239999999999998</v>
      </c>
      <c r="C1953">
        <v>238.765625</v>
      </c>
      <c r="F1953">
        <v>0.18059405940594059</v>
      </c>
      <c r="G1953">
        <f>24280/(3.14*(7.77^2)/4)</f>
        <v>512.31490131718851</v>
      </c>
      <c r="H1953">
        <v>24280</v>
      </c>
    </row>
    <row r="1954" spans="1:8" x14ac:dyDescent="0.2">
      <c r="A1954">
        <v>24.3</v>
      </c>
      <c r="B1954">
        <v>18.25</v>
      </c>
      <c r="C1954">
        <v>238.875</v>
      </c>
      <c r="F1954">
        <v>0.18069306930693069</v>
      </c>
      <c r="G1954">
        <f>24300/(3.14*(7.77^2)/4)</f>
        <v>512.73690700196369</v>
      </c>
      <c r="H1954">
        <v>24300</v>
      </c>
    </row>
    <row r="1955" spans="1:8" x14ac:dyDescent="0.2">
      <c r="A1955">
        <v>24.3</v>
      </c>
      <c r="B1955">
        <v>18.260000000000002</v>
      </c>
      <c r="C1955">
        <v>239.09375</v>
      </c>
      <c r="F1955">
        <v>0.18079207920792081</v>
      </c>
      <c r="G1955">
        <f>24300/(3.14*(7.77^2)/4)</f>
        <v>512.73690700196369</v>
      </c>
      <c r="H1955">
        <v>24300</v>
      </c>
    </row>
    <row r="1956" spans="1:8" x14ac:dyDescent="0.2">
      <c r="A1956">
        <v>24.28</v>
      </c>
      <c r="B1956">
        <v>18.27</v>
      </c>
      <c r="C1956">
        <v>239.203125</v>
      </c>
      <c r="F1956">
        <v>0.18089108910891089</v>
      </c>
      <c r="G1956">
        <f>24280/(3.14*(7.77^2)/4)</f>
        <v>512.31490131718851</v>
      </c>
      <c r="H1956">
        <v>24280</v>
      </c>
    </row>
    <row r="1957" spans="1:8" x14ac:dyDescent="0.2">
      <c r="A1957">
        <v>24.28</v>
      </c>
      <c r="B1957">
        <v>18.28</v>
      </c>
      <c r="C1957">
        <v>239.3125</v>
      </c>
      <c r="F1957">
        <v>0.18099009900990101</v>
      </c>
      <c r="G1957">
        <f>24280/(3.14*(7.77^2)/4)</f>
        <v>512.31490131718851</v>
      </c>
      <c r="H1957">
        <v>24280</v>
      </c>
    </row>
    <row r="1958" spans="1:8" x14ac:dyDescent="0.2">
      <c r="A1958">
        <v>24.3</v>
      </c>
      <c r="B1958">
        <v>18.29</v>
      </c>
      <c r="C1958">
        <v>239.421875</v>
      </c>
      <c r="F1958">
        <v>0.18108910891089108</v>
      </c>
      <c r="G1958">
        <f>24300/(3.14*(7.77^2)/4)</f>
        <v>512.73690700196369</v>
      </c>
      <c r="H1958">
        <v>24300</v>
      </c>
    </row>
    <row r="1959" spans="1:8" x14ac:dyDescent="0.2">
      <c r="A1959">
        <v>24.3</v>
      </c>
      <c r="B1959">
        <v>18.3</v>
      </c>
      <c r="C1959">
        <v>239.53125</v>
      </c>
      <c r="F1959">
        <v>0.18118811881188118</v>
      </c>
      <c r="G1959">
        <f>24300/(3.14*(7.77^2)/4)</f>
        <v>512.73690700196369</v>
      </c>
      <c r="H1959">
        <v>24300</v>
      </c>
    </row>
    <row r="1960" spans="1:8" x14ac:dyDescent="0.2">
      <c r="A1960">
        <v>24.3</v>
      </c>
      <c r="B1960">
        <v>18.309999999999999</v>
      </c>
      <c r="C1960">
        <v>239.75</v>
      </c>
      <c r="F1960">
        <v>0.18128712871287128</v>
      </c>
      <c r="G1960">
        <f>24300/(3.14*(7.77^2)/4)</f>
        <v>512.73690700196369</v>
      </c>
      <c r="H1960">
        <v>24300</v>
      </c>
    </row>
    <row r="1961" spans="1:8" x14ac:dyDescent="0.2">
      <c r="A1961">
        <v>24.3</v>
      </c>
      <c r="B1961">
        <v>18.32</v>
      </c>
      <c r="C1961">
        <v>239.859375</v>
      </c>
      <c r="F1961">
        <v>0.18138613861386138</v>
      </c>
      <c r="G1961">
        <f>24300/(3.14*(7.77^2)/4)</f>
        <v>512.73690700196369</v>
      </c>
      <c r="H1961">
        <v>24300</v>
      </c>
    </row>
    <row r="1962" spans="1:8" x14ac:dyDescent="0.2">
      <c r="A1962">
        <v>24.26</v>
      </c>
      <c r="B1962">
        <v>18.329999999999998</v>
      </c>
      <c r="C1962">
        <v>239.96875</v>
      </c>
      <c r="F1962">
        <v>0.18148514851485148</v>
      </c>
      <c r="G1962">
        <f>24260/(3.14*(7.77^2)/4)</f>
        <v>511.89289563241317</v>
      </c>
      <c r="H1962">
        <v>24260</v>
      </c>
    </row>
    <row r="1963" spans="1:8" x14ac:dyDescent="0.2">
      <c r="A1963">
        <v>24.26</v>
      </c>
      <c r="B1963">
        <v>18.34</v>
      </c>
      <c r="C1963">
        <v>240.078125</v>
      </c>
      <c r="F1963">
        <v>0.18158415841584158</v>
      </c>
      <c r="G1963">
        <f>24260/(3.14*(7.77^2)/4)</f>
        <v>511.89289563241317</v>
      </c>
      <c r="H1963">
        <v>24260</v>
      </c>
    </row>
    <row r="1964" spans="1:8" x14ac:dyDescent="0.2">
      <c r="A1964">
        <v>24.26</v>
      </c>
      <c r="B1964">
        <v>18.350000000000001</v>
      </c>
      <c r="C1964">
        <v>240.1875</v>
      </c>
      <c r="F1964">
        <v>0.18168316831683171</v>
      </c>
      <c r="G1964">
        <f>24260/(3.14*(7.77^2)/4)</f>
        <v>511.89289563241317</v>
      </c>
      <c r="H1964">
        <v>24260</v>
      </c>
    </row>
    <row r="1965" spans="1:8" x14ac:dyDescent="0.2">
      <c r="A1965">
        <v>24.32</v>
      </c>
      <c r="B1965">
        <v>18.36</v>
      </c>
      <c r="C1965">
        <v>240.296875</v>
      </c>
      <c r="F1965">
        <v>0.18178217821782178</v>
      </c>
      <c r="G1965">
        <f>24320/(3.14*(7.77^2)/4)</f>
        <v>513.15891268673897</v>
      </c>
      <c r="H1965">
        <v>24320</v>
      </c>
    </row>
    <row r="1966" spans="1:8" x14ac:dyDescent="0.2">
      <c r="A1966">
        <v>24.32</v>
      </c>
      <c r="B1966">
        <v>18.37</v>
      </c>
      <c r="C1966">
        <v>240.515625</v>
      </c>
      <c r="F1966">
        <v>0.1818811881188119</v>
      </c>
      <c r="G1966">
        <f>24320/(3.14*(7.77^2)/4)</f>
        <v>513.15891268673897</v>
      </c>
      <c r="H1966">
        <v>24320</v>
      </c>
    </row>
    <row r="1967" spans="1:8" x14ac:dyDescent="0.2">
      <c r="A1967">
        <v>24.32</v>
      </c>
      <c r="B1967">
        <v>18.38</v>
      </c>
      <c r="C1967">
        <v>240.625</v>
      </c>
      <c r="F1967">
        <v>0.18198019801980198</v>
      </c>
      <c r="G1967">
        <f>24320/(3.14*(7.77^2)/4)</f>
        <v>513.15891268673897</v>
      </c>
      <c r="H1967">
        <v>24320</v>
      </c>
    </row>
    <row r="1968" spans="1:8" x14ac:dyDescent="0.2">
      <c r="A1968">
        <v>24.32</v>
      </c>
      <c r="B1968">
        <v>18.39</v>
      </c>
      <c r="C1968">
        <v>240.734375</v>
      </c>
      <c r="F1968">
        <v>0.18207920792079207</v>
      </c>
      <c r="G1968">
        <f>24320/(3.14*(7.77^2)/4)</f>
        <v>513.15891268673897</v>
      </c>
      <c r="H1968">
        <v>24320</v>
      </c>
    </row>
    <row r="1969" spans="1:8" x14ac:dyDescent="0.2">
      <c r="A1969">
        <v>24.34</v>
      </c>
      <c r="B1969">
        <v>18.399999999999999</v>
      </c>
      <c r="C1969">
        <v>240.84375</v>
      </c>
      <c r="F1969">
        <v>0.18217821782178217</v>
      </c>
      <c r="G1969">
        <f>24340/(3.14*(7.77^2)/4)</f>
        <v>513.58091837151426</v>
      </c>
      <c r="H1969">
        <v>24340</v>
      </c>
    </row>
    <row r="1970" spans="1:8" x14ac:dyDescent="0.2">
      <c r="A1970">
        <v>24.34</v>
      </c>
      <c r="B1970">
        <v>18.41</v>
      </c>
      <c r="C1970">
        <v>240.953125</v>
      </c>
      <c r="F1970">
        <v>0.18227722772277227</v>
      </c>
      <c r="G1970">
        <f>24340/(3.14*(7.77^2)/4)</f>
        <v>513.58091837151426</v>
      </c>
      <c r="H1970">
        <v>24340</v>
      </c>
    </row>
    <row r="1971" spans="1:8" x14ac:dyDescent="0.2">
      <c r="A1971">
        <v>24.34</v>
      </c>
      <c r="B1971">
        <v>18.420000000000002</v>
      </c>
      <c r="C1971">
        <v>241.0625</v>
      </c>
      <c r="F1971">
        <v>0.1823762376237624</v>
      </c>
      <c r="G1971">
        <f>24340/(3.14*(7.77^2)/4)</f>
        <v>513.58091837151426</v>
      </c>
      <c r="H1971">
        <v>24340</v>
      </c>
    </row>
    <row r="1972" spans="1:8" x14ac:dyDescent="0.2">
      <c r="A1972">
        <v>24.3</v>
      </c>
      <c r="B1972">
        <v>18.420000000000002</v>
      </c>
      <c r="C1972">
        <v>241.171875</v>
      </c>
      <c r="F1972">
        <v>0.1823762376237624</v>
      </c>
      <c r="G1972">
        <f>24300/(3.14*(7.77^2)/4)</f>
        <v>512.73690700196369</v>
      </c>
      <c r="H1972">
        <v>24300</v>
      </c>
    </row>
    <row r="1973" spans="1:8" x14ac:dyDescent="0.2">
      <c r="A1973">
        <v>24.3</v>
      </c>
      <c r="B1973">
        <v>18.43</v>
      </c>
      <c r="C1973">
        <v>241.28125</v>
      </c>
      <c r="F1973">
        <v>0.18247524752475247</v>
      </c>
      <c r="G1973">
        <f>24300/(3.14*(7.77^2)/4)</f>
        <v>512.73690700196369</v>
      </c>
      <c r="H1973">
        <v>24300</v>
      </c>
    </row>
    <row r="1974" spans="1:8" x14ac:dyDescent="0.2">
      <c r="A1974">
        <v>24.3</v>
      </c>
      <c r="B1974">
        <v>18.440000000000001</v>
      </c>
      <c r="C1974">
        <v>241.390625</v>
      </c>
      <c r="F1974">
        <v>0.1825742574257426</v>
      </c>
      <c r="G1974">
        <f>24300/(3.14*(7.77^2)/4)</f>
        <v>512.73690700196369</v>
      </c>
      <c r="H1974">
        <v>24300</v>
      </c>
    </row>
    <row r="1975" spans="1:8" x14ac:dyDescent="0.2">
      <c r="A1975">
        <v>24.3</v>
      </c>
      <c r="B1975">
        <v>18.45</v>
      </c>
      <c r="C1975">
        <v>241.5</v>
      </c>
      <c r="F1975">
        <v>0.18267326732673267</v>
      </c>
      <c r="G1975">
        <f>24300/(3.14*(7.77^2)/4)</f>
        <v>512.73690700196369</v>
      </c>
      <c r="H1975">
        <v>24300</v>
      </c>
    </row>
    <row r="1976" spans="1:8" x14ac:dyDescent="0.2">
      <c r="A1976">
        <v>24.3</v>
      </c>
      <c r="B1976">
        <v>18.46</v>
      </c>
      <c r="C1976">
        <v>241.609375</v>
      </c>
      <c r="F1976">
        <v>0.18277227722772277</v>
      </c>
      <c r="G1976">
        <f>24300/(3.14*(7.77^2)/4)</f>
        <v>512.73690700196369</v>
      </c>
      <c r="H1976">
        <v>24300</v>
      </c>
    </row>
    <row r="1977" spans="1:8" x14ac:dyDescent="0.2">
      <c r="A1977">
        <v>24.32</v>
      </c>
      <c r="B1977">
        <v>18.47</v>
      </c>
      <c r="C1977">
        <v>241.71875</v>
      </c>
      <c r="F1977">
        <v>0.18287128712871287</v>
      </c>
      <c r="G1977">
        <f>24320/(3.14*(7.77^2)/4)</f>
        <v>513.15891268673897</v>
      </c>
      <c r="H1977">
        <v>24320</v>
      </c>
    </row>
    <row r="1978" spans="1:8" x14ac:dyDescent="0.2">
      <c r="A1978">
        <v>24.32</v>
      </c>
      <c r="B1978">
        <v>18.48</v>
      </c>
      <c r="C1978">
        <v>241.828125</v>
      </c>
      <c r="F1978">
        <v>0.18297029702970297</v>
      </c>
      <c r="G1978">
        <f>24320/(3.14*(7.77^2)/4)</f>
        <v>513.15891268673897</v>
      </c>
      <c r="H1978">
        <v>24320</v>
      </c>
    </row>
    <row r="1979" spans="1:8" x14ac:dyDescent="0.2">
      <c r="A1979">
        <v>24.3</v>
      </c>
      <c r="B1979">
        <v>18.48</v>
      </c>
      <c r="C1979">
        <v>241.9375</v>
      </c>
      <c r="F1979">
        <v>0.18297029702970297</v>
      </c>
      <c r="G1979">
        <f>24300/(3.14*(7.77^2)/4)</f>
        <v>512.73690700196369</v>
      </c>
      <c r="H1979">
        <v>24300</v>
      </c>
    </row>
    <row r="1980" spans="1:8" x14ac:dyDescent="0.2">
      <c r="A1980">
        <v>24.3</v>
      </c>
      <c r="B1980">
        <v>18.489999999999998</v>
      </c>
      <c r="C1980">
        <v>242.046875</v>
      </c>
      <c r="F1980">
        <v>0.18306930693069307</v>
      </c>
      <c r="G1980">
        <f>24300/(3.14*(7.77^2)/4)</f>
        <v>512.73690700196369</v>
      </c>
      <c r="H1980">
        <v>24300</v>
      </c>
    </row>
    <row r="1981" spans="1:8" x14ac:dyDescent="0.2">
      <c r="A1981">
        <v>24.3</v>
      </c>
      <c r="B1981">
        <v>18.5</v>
      </c>
      <c r="C1981">
        <v>242.15625</v>
      </c>
      <c r="F1981">
        <v>0.18316831683168316</v>
      </c>
      <c r="G1981">
        <f>24300/(3.14*(7.77^2)/4)</f>
        <v>512.73690700196369</v>
      </c>
      <c r="H1981">
        <v>24300</v>
      </c>
    </row>
    <row r="1982" spans="1:8" x14ac:dyDescent="0.2">
      <c r="A1982">
        <v>24.32</v>
      </c>
      <c r="B1982">
        <v>18.510000000000002</v>
      </c>
      <c r="C1982">
        <v>242.265625</v>
      </c>
      <c r="F1982">
        <v>0.18326732673267329</v>
      </c>
      <c r="G1982">
        <f>24320/(3.14*(7.77^2)/4)</f>
        <v>513.15891268673897</v>
      </c>
      <c r="H1982">
        <v>24320</v>
      </c>
    </row>
    <row r="1983" spans="1:8" x14ac:dyDescent="0.2">
      <c r="A1983">
        <v>24.32</v>
      </c>
      <c r="B1983">
        <v>18.52</v>
      </c>
      <c r="C1983">
        <v>242.375</v>
      </c>
      <c r="F1983">
        <v>0.18336633663366336</v>
      </c>
      <c r="G1983">
        <f>24320/(3.14*(7.77^2)/4)</f>
        <v>513.15891268673897</v>
      </c>
      <c r="H1983">
        <v>24320</v>
      </c>
    </row>
    <row r="1984" spans="1:8" x14ac:dyDescent="0.2">
      <c r="A1984">
        <v>24.32</v>
      </c>
      <c r="B1984">
        <v>18.53</v>
      </c>
      <c r="C1984">
        <v>242.484375</v>
      </c>
      <c r="F1984">
        <v>0.18346534653465349</v>
      </c>
      <c r="G1984">
        <f>24320/(3.14*(7.77^2)/4)</f>
        <v>513.15891268673897</v>
      </c>
      <c r="H1984">
        <v>24320</v>
      </c>
    </row>
    <row r="1985" spans="1:8" x14ac:dyDescent="0.2">
      <c r="A1985">
        <v>24.34</v>
      </c>
      <c r="B1985">
        <v>18.54</v>
      </c>
      <c r="C1985">
        <v>242.59375</v>
      </c>
      <c r="F1985">
        <v>0.18356435643564356</v>
      </c>
      <c r="G1985">
        <f>24340/(3.14*(7.77^2)/4)</f>
        <v>513.58091837151426</v>
      </c>
      <c r="H1985">
        <v>24340</v>
      </c>
    </row>
    <row r="1986" spans="1:8" x14ac:dyDescent="0.2">
      <c r="A1986">
        <v>24.32</v>
      </c>
      <c r="B1986">
        <v>18.55</v>
      </c>
      <c r="C1986">
        <v>242.8125</v>
      </c>
      <c r="F1986">
        <v>0.18366336633663366</v>
      </c>
      <c r="G1986">
        <f t="shared" ref="G1986:G1992" si="45">24320/(3.14*(7.77^2)/4)</f>
        <v>513.15891268673897</v>
      </c>
      <c r="H1986">
        <v>24320</v>
      </c>
    </row>
    <row r="1987" spans="1:8" x14ac:dyDescent="0.2">
      <c r="A1987">
        <v>24.32</v>
      </c>
      <c r="B1987">
        <v>18.559999999999999</v>
      </c>
      <c r="C1987">
        <v>242.921875</v>
      </c>
      <c r="F1987">
        <v>0.18376237623762376</v>
      </c>
      <c r="G1987">
        <f t="shared" si="45"/>
        <v>513.15891268673897</v>
      </c>
      <c r="H1987">
        <v>24320</v>
      </c>
    </row>
    <row r="1988" spans="1:8" x14ac:dyDescent="0.2">
      <c r="A1988">
        <v>24.32</v>
      </c>
      <c r="B1988">
        <v>18.57</v>
      </c>
      <c r="C1988">
        <v>243.03125</v>
      </c>
      <c r="F1988">
        <v>0.18386138613861386</v>
      </c>
      <c r="G1988">
        <f t="shared" si="45"/>
        <v>513.15891268673897</v>
      </c>
      <c r="H1988">
        <v>24320</v>
      </c>
    </row>
    <row r="1989" spans="1:8" x14ac:dyDescent="0.2">
      <c r="A1989">
        <v>24.32</v>
      </c>
      <c r="B1989">
        <v>18.579999999999998</v>
      </c>
      <c r="C1989">
        <v>243.140625</v>
      </c>
      <c r="F1989">
        <v>0.18396039603960396</v>
      </c>
      <c r="G1989">
        <f t="shared" si="45"/>
        <v>513.15891268673897</v>
      </c>
      <c r="H1989">
        <v>24320</v>
      </c>
    </row>
    <row r="1990" spans="1:8" x14ac:dyDescent="0.2">
      <c r="A1990">
        <v>24.32</v>
      </c>
      <c r="B1990">
        <v>18.59</v>
      </c>
      <c r="C1990">
        <v>243.25</v>
      </c>
      <c r="F1990">
        <v>0.18405940594059406</v>
      </c>
      <c r="G1990">
        <f t="shared" si="45"/>
        <v>513.15891268673897</v>
      </c>
      <c r="H1990">
        <v>24320</v>
      </c>
    </row>
    <row r="1991" spans="1:8" x14ac:dyDescent="0.2">
      <c r="A1991">
        <v>24.32</v>
      </c>
      <c r="B1991">
        <v>18.600000000000001</v>
      </c>
      <c r="C1991">
        <v>243.359375</v>
      </c>
      <c r="F1991">
        <v>0.18415841584158418</v>
      </c>
      <c r="G1991">
        <f t="shared" si="45"/>
        <v>513.15891268673897</v>
      </c>
      <c r="H1991">
        <v>24320</v>
      </c>
    </row>
    <row r="1992" spans="1:8" x14ac:dyDescent="0.2">
      <c r="A1992">
        <v>24.32</v>
      </c>
      <c r="B1992">
        <v>18.61</v>
      </c>
      <c r="C1992">
        <v>243.578125</v>
      </c>
      <c r="F1992">
        <v>0.18425742574257425</v>
      </c>
      <c r="G1992">
        <f t="shared" si="45"/>
        <v>513.15891268673897</v>
      </c>
      <c r="H1992">
        <v>24320</v>
      </c>
    </row>
    <row r="1993" spans="1:8" x14ac:dyDescent="0.2">
      <c r="A1993">
        <v>24.34</v>
      </c>
      <c r="B1993">
        <v>18.62</v>
      </c>
      <c r="C1993">
        <v>243.6875</v>
      </c>
      <c r="F1993">
        <v>0.18435643564356435</v>
      </c>
      <c r="G1993">
        <f>24340/(3.14*(7.77^2)/4)</f>
        <v>513.58091837151426</v>
      </c>
      <c r="H1993">
        <v>24340</v>
      </c>
    </row>
    <row r="1994" spans="1:8" x14ac:dyDescent="0.2">
      <c r="A1994">
        <v>24.34</v>
      </c>
      <c r="B1994">
        <v>18.63</v>
      </c>
      <c r="C1994">
        <v>243.796875</v>
      </c>
      <c r="F1994">
        <v>0.18445544554455445</v>
      </c>
      <c r="G1994">
        <f>24340/(3.14*(7.77^2)/4)</f>
        <v>513.58091837151426</v>
      </c>
      <c r="H1994">
        <v>24340</v>
      </c>
    </row>
    <row r="1995" spans="1:8" x14ac:dyDescent="0.2">
      <c r="A1995">
        <v>24.34</v>
      </c>
      <c r="B1995">
        <v>18.64</v>
      </c>
      <c r="C1995">
        <v>243.90625</v>
      </c>
      <c r="F1995">
        <v>0.18455445544554455</v>
      </c>
      <c r="G1995">
        <f>24340/(3.14*(7.77^2)/4)</f>
        <v>513.58091837151426</v>
      </c>
      <c r="H1995">
        <v>24340</v>
      </c>
    </row>
    <row r="1996" spans="1:8" x14ac:dyDescent="0.2">
      <c r="A1996">
        <v>24.34</v>
      </c>
      <c r="B1996">
        <v>18.649999999999999</v>
      </c>
      <c r="C1996">
        <v>244.015625</v>
      </c>
      <c r="F1996">
        <v>0.18465346534653465</v>
      </c>
      <c r="G1996">
        <f>24340/(3.14*(7.77^2)/4)</f>
        <v>513.58091837151426</v>
      </c>
      <c r="H1996">
        <v>24340</v>
      </c>
    </row>
    <row r="1997" spans="1:8" x14ac:dyDescent="0.2">
      <c r="A1997">
        <v>24.34</v>
      </c>
      <c r="B1997">
        <v>18.66</v>
      </c>
      <c r="C1997">
        <v>244.125</v>
      </c>
      <c r="F1997">
        <v>0.18475247524752475</v>
      </c>
      <c r="G1997">
        <f>24340/(3.14*(7.77^2)/4)</f>
        <v>513.58091837151426</v>
      </c>
      <c r="H1997">
        <v>24340</v>
      </c>
    </row>
    <row r="1998" spans="1:8" x14ac:dyDescent="0.2">
      <c r="A1998">
        <v>24.32</v>
      </c>
      <c r="B1998">
        <v>18.66</v>
      </c>
      <c r="C1998">
        <v>244.234375</v>
      </c>
      <c r="F1998">
        <v>0.18475247524752475</v>
      </c>
      <c r="G1998">
        <f t="shared" ref="G1998:G2006" si="46">24320/(3.14*(7.77^2)/4)</f>
        <v>513.15891268673897</v>
      </c>
      <c r="H1998">
        <v>24320</v>
      </c>
    </row>
    <row r="1999" spans="1:8" x14ac:dyDescent="0.2">
      <c r="A1999">
        <v>24.32</v>
      </c>
      <c r="B1999">
        <v>18.670000000000002</v>
      </c>
      <c r="C1999">
        <v>244.34375</v>
      </c>
      <c r="F1999">
        <v>0.18485148514851488</v>
      </c>
      <c r="G1999">
        <f t="shared" si="46"/>
        <v>513.15891268673897</v>
      </c>
      <c r="H1999">
        <v>24320</v>
      </c>
    </row>
    <row r="2000" spans="1:8" x14ac:dyDescent="0.2">
      <c r="A2000">
        <v>24.32</v>
      </c>
      <c r="B2000">
        <v>18.68</v>
      </c>
      <c r="C2000">
        <v>244.453125</v>
      </c>
      <c r="F2000">
        <v>0.18495049504950495</v>
      </c>
      <c r="G2000">
        <f t="shared" si="46"/>
        <v>513.15891268673897</v>
      </c>
      <c r="H2000">
        <v>24320</v>
      </c>
    </row>
    <row r="2001" spans="1:8" x14ac:dyDescent="0.2">
      <c r="A2001">
        <v>24.32</v>
      </c>
      <c r="B2001">
        <v>18.690000000000001</v>
      </c>
      <c r="C2001">
        <v>244.5625</v>
      </c>
      <c r="F2001">
        <v>0.18504950495049508</v>
      </c>
      <c r="G2001">
        <f t="shared" si="46"/>
        <v>513.15891268673897</v>
      </c>
      <c r="H2001">
        <v>24320</v>
      </c>
    </row>
    <row r="2002" spans="1:8" x14ac:dyDescent="0.2">
      <c r="A2002">
        <v>24.32</v>
      </c>
      <c r="B2002">
        <v>18.7</v>
      </c>
      <c r="C2002">
        <v>244.671875</v>
      </c>
      <c r="F2002">
        <v>0.18514851485148515</v>
      </c>
      <c r="G2002">
        <f t="shared" si="46"/>
        <v>513.15891268673897</v>
      </c>
      <c r="H2002">
        <v>24320</v>
      </c>
    </row>
    <row r="2003" spans="1:8" x14ac:dyDescent="0.2">
      <c r="A2003">
        <v>24.32</v>
      </c>
      <c r="B2003">
        <v>18.71</v>
      </c>
      <c r="C2003">
        <v>244.78125</v>
      </c>
      <c r="F2003">
        <v>0.18524752475247525</v>
      </c>
      <c r="G2003">
        <f t="shared" si="46"/>
        <v>513.15891268673897</v>
      </c>
      <c r="H2003">
        <v>24320</v>
      </c>
    </row>
    <row r="2004" spans="1:8" x14ac:dyDescent="0.2">
      <c r="A2004">
        <v>24.32</v>
      </c>
      <c r="B2004">
        <v>18.72</v>
      </c>
      <c r="C2004">
        <v>244.890625</v>
      </c>
      <c r="F2004">
        <v>0.18534653465346534</v>
      </c>
      <c r="G2004">
        <f t="shared" si="46"/>
        <v>513.15891268673897</v>
      </c>
      <c r="H2004">
        <v>24320</v>
      </c>
    </row>
    <row r="2005" spans="1:8" x14ac:dyDescent="0.2">
      <c r="A2005">
        <v>24.32</v>
      </c>
      <c r="B2005">
        <v>18.73</v>
      </c>
      <c r="C2005">
        <v>245.109375</v>
      </c>
      <c r="F2005">
        <v>0.18544554455445544</v>
      </c>
      <c r="G2005">
        <f t="shared" si="46"/>
        <v>513.15891268673897</v>
      </c>
      <c r="H2005">
        <v>24320</v>
      </c>
    </row>
    <row r="2006" spans="1:8" x14ac:dyDescent="0.2">
      <c r="A2006">
        <v>24.32</v>
      </c>
      <c r="B2006">
        <v>18.739999999999998</v>
      </c>
      <c r="C2006">
        <v>245.21875</v>
      </c>
      <c r="F2006">
        <v>0.18554455445544554</v>
      </c>
      <c r="G2006">
        <f t="shared" si="46"/>
        <v>513.15891268673897</v>
      </c>
      <c r="H2006">
        <v>24320</v>
      </c>
    </row>
    <row r="2007" spans="1:8" x14ac:dyDescent="0.2">
      <c r="A2007">
        <v>24.34</v>
      </c>
      <c r="B2007">
        <v>18.75</v>
      </c>
      <c r="C2007">
        <v>245.328125</v>
      </c>
      <c r="F2007">
        <v>0.18564356435643564</v>
      </c>
      <c r="G2007">
        <f>24340/(3.14*(7.77^2)/4)</f>
        <v>513.58091837151426</v>
      </c>
      <c r="H2007">
        <v>24340</v>
      </c>
    </row>
    <row r="2008" spans="1:8" x14ac:dyDescent="0.2">
      <c r="A2008">
        <v>24.34</v>
      </c>
      <c r="B2008">
        <v>18.760000000000002</v>
      </c>
      <c r="C2008">
        <v>245.4375</v>
      </c>
      <c r="F2008">
        <v>0.18574257425742577</v>
      </c>
      <c r="G2008">
        <f>24340/(3.14*(7.77^2)/4)</f>
        <v>513.58091837151426</v>
      </c>
      <c r="H2008">
        <v>24340</v>
      </c>
    </row>
    <row r="2009" spans="1:8" x14ac:dyDescent="0.2">
      <c r="A2009">
        <v>24.34</v>
      </c>
      <c r="B2009">
        <v>18.77</v>
      </c>
      <c r="C2009">
        <v>245.546875</v>
      </c>
      <c r="F2009">
        <v>0.18584158415841584</v>
      </c>
      <c r="G2009">
        <f>24340/(3.14*(7.77^2)/4)</f>
        <v>513.58091837151426</v>
      </c>
      <c r="H2009">
        <v>24340</v>
      </c>
    </row>
    <row r="2010" spans="1:8" x14ac:dyDescent="0.2">
      <c r="A2010">
        <v>24.36</v>
      </c>
      <c r="B2010">
        <v>18.78</v>
      </c>
      <c r="C2010">
        <v>245.65625</v>
      </c>
      <c r="F2010">
        <v>0.18594059405940594</v>
      </c>
      <c r="G2010">
        <f>24360/(3.14*(7.77^2)/4)</f>
        <v>514.00292405628954</v>
      </c>
      <c r="H2010">
        <v>24360</v>
      </c>
    </row>
    <row r="2011" spans="1:8" x14ac:dyDescent="0.2">
      <c r="A2011">
        <v>24.36</v>
      </c>
      <c r="B2011">
        <v>18.79</v>
      </c>
      <c r="C2011">
        <v>245.875</v>
      </c>
      <c r="F2011">
        <v>0.18603960396039604</v>
      </c>
      <c r="G2011">
        <f>24360/(3.14*(7.77^2)/4)</f>
        <v>514.00292405628954</v>
      </c>
      <c r="H2011">
        <v>24360</v>
      </c>
    </row>
    <row r="2012" spans="1:8" x14ac:dyDescent="0.2">
      <c r="A2012">
        <v>24.32</v>
      </c>
      <c r="B2012">
        <v>18.8</v>
      </c>
      <c r="C2012">
        <v>245.984375</v>
      </c>
      <c r="F2012">
        <v>0.18613861386138614</v>
      </c>
      <c r="G2012">
        <f>24320/(3.14*(7.77^2)/4)</f>
        <v>513.15891268673897</v>
      </c>
      <c r="H2012">
        <v>24320</v>
      </c>
    </row>
    <row r="2013" spans="1:8" x14ac:dyDescent="0.2">
      <c r="A2013">
        <v>24.32</v>
      </c>
      <c r="B2013">
        <v>18.809999999999999</v>
      </c>
      <c r="C2013">
        <v>246.09375</v>
      </c>
      <c r="F2013">
        <v>0.18623762376237624</v>
      </c>
      <c r="G2013">
        <f>24320/(3.14*(7.77^2)/4)</f>
        <v>513.15891268673897</v>
      </c>
      <c r="H2013">
        <v>24320</v>
      </c>
    </row>
    <row r="2014" spans="1:8" x14ac:dyDescent="0.2">
      <c r="A2014">
        <v>24.36</v>
      </c>
      <c r="B2014">
        <v>18.82</v>
      </c>
      <c r="C2014">
        <v>246.203125</v>
      </c>
      <c r="F2014">
        <v>0.18633663366336634</v>
      </c>
      <c r="G2014">
        <f>24360/(3.14*(7.77^2)/4)</f>
        <v>514.00292405628954</v>
      </c>
      <c r="H2014">
        <v>24360</v>
      </c>
    </row>
    <row r="2015" spans="1:8" x14ac:dyDescent="0.2">
      <c r="A2015">
        <v>24.36</v>
      </c>
      <c r="B2015">
        <v>18.829999999999998</v>
      </c>
      <c r="C2015">
        <v>246.3125</v>
      </c>
      <c r="F2015">
        <v>0.18643564356435641</v>
      </c>
      <c r="G2015">
        <f>24360/(3.14*(7.77^2)/4)</f>
        <v>514.00292405628954</v>
      </c>
      <c r="H2015">
        <v>24360</v>
      </c>
    </row>
    <row r="2016" spans="1:8" x14ac:dyDescent="0.2">
      <c r="A2016">
        <v>24.36</v>
      </c>
      <c r="B2016">
        <v>18.84</v>
      </c>
      <c r="C2016">
        <v>246.421875</v>
      </c>
      <c r="F2016">
        <v>0.18653465346534653</v>
      </c>
      <c r="G2016">
        <f>24360/(3.14*(7.77^2)/4)</f>
        <v>514.00292405628954</v>
      </c>
      <c r="H2016">
        <v>24360</v>
      </c>
    </row>
    <row r="2017" spans="1:8" x14ac:dyDescent="0.2">
      <c r="A2017">
        <v>24.34</v>
      </c>
      <c r="B2017">
        <v>18.84</v>
      </c>
      <c r="C2017">
        <v>246.53125</v>
      </c>
      <c r="F2017">
        <v>0.18653465346534653</v>
      </c>
      <c r="G2017">
        <f>24340/(3.14*(7.77^2)/4)</f>
        <v>513.58091837151426</v>
      </c>
      <c r="H2017">
        <v>24340</v>
      </c>
    </row>
    <row r="2018" spans="1:8" x14ac:dyDescent="0.2">
      <c r="A2018">
        <v>24.34</v>
      </c>
      <c r="B2018">
        <v>18.850000000000001</v>
      </c>
      <c r="C2018">
        <v>246.640625</v>
      </c>
      <c r="F2018">
        <v>0.18663366336633666</v>
      </c>
      <c r="G2018">
        <f>24340/(3.14*(7.77^2)/4)</f>
        <v>513.58091837151426</v>
      </c>
      <c r="H2018">
        <v>24340</v>
      </c>
    </row>
    <row r="2019" spans="1:8" x14ac:dyDescent="0.2">
      <c r="A2019">
        <v>24.34</v>
      </c>
      <c r="B2019">
        <v>18.86</v>
      </c>
      <c r="C2019">
        <v>246.75</v>
      </c>
      <c r="F2019">
        <v>0.18673267326732673</v>
      </c>
      <c r="G2019">
        <f>24340/(3.14*(7.77^2)/4)</f>
        <v>513.58091837151426</v>
      </c>
      <c r="H2019">
        <v>24340</v>
      </c>
    </row>
    <row r="2020" spans="1:8" x14ac:dyDescent="0.2">
      <c r="A2020">
        <v>24.34</v>
      </c>
      <c r="B2020">
        <v>18.87</v>
      </c>
      <c r="C2020">
        <v>246.859375</v>
      </c>
      <c r="F2020">
        <v>0.18683168316831683</v>
      </c>
      <c r="G2020">
        <f>24340/(3.14*(7.77^2)/4)</f>
        <v>513.58091837151426</v>
      </c>
      <c r="H2020">
        <v>24340</v>
      </c>
    </row>
    <row r="2021" spans="1:8" x14ac:dyDescent="0.2">
      <c r="A2021">
        <v>24.34</v>
      </c>
      <c r="B2021">
        <v>18.88</v>
      </c>
      <c r="C2021">
        <v>246.96875</v>
      </c>
      <c r="F2021">
        <v>0.18693069306930693</v>
      </c>
      <c r="G2021">
        <f>24340/(3.14*(7.77^2)/4)</f>
        <v>513.58091837151426</v>
      </c>
      <c r="H2021">
        <v>24340</v>
      </c>
    </row>
    <row r="2022" spans="1:8" x14ac:dyDescent="0.2">
      <c r="A2022">
        <v>24.36</v>
      </c>
      <c r="B2022">
        <v>18.89</v>
      </c>
      <c r="C2022">
        <v>247.078125</v>
      </c>
      <c r="F2022">
        <v>0.18702970297029703</v>
      </c>
      <c r="G2022">
        <f t="shared" ref="G2022:G2028" si="47">24360/(3.14*(7.77^2)/4)</f>
        <v>514.00292405628954</v>
      </c>
      <c r="H2022">
        <v>24360</v>
      </c>
    </row>
    <row r="2023" spans="1:8" x14ac:dyDescent="0.2">
      <c r="A2023">
        <v>24.36</v>
      </c>
      <c r="B2023">
        <v>18.899999999999999</v>
      </c>
      <c r="C2023">
        <v>247.1875</v>
      </c>
      <c r="F2023">
        <v>0.18712871287128713</v>
      </c>
      <c r="G2023">
        <f t="shared" si="47"/>
        <v>514.00292405628954</v>
      </c>
      <c r="H2023">
        <v>24360</v>
      </c>
    </row>
    <row r="2024" spans="1:8" x14ac:dyDescent="0.2">
      <c r="A2024">
        <v>24.36</v>
      </c>
      <c r="B2024">
        <v>18.91</v>
      </c>
      <c r="C2024">
        <v>247.296875</v>
      </c>
      <c r="F2024">
        <v>0.18722772277227723</v>
      </c>
      <c r="G2024">
        <f t="shared" si="47"/>
        <v>514.00292405628954</v>
      </c>
      <c r="H2024">
        <v>24360</v>
      </c>
    </row>
    <row r="2025" spans="1:8" x14ac:dyDescent="0.2">
      <c r="A2025">
        <v>24.36</v>
      </c>
      <c r="B2025">
        <v>18.920000000000002</v>
      </c>
      <c r="C2025">
        <v>247.515625</v>
      </c>
      <c r="F2025">
        <v>0.18732673267326735</v>
      </c>
      <c r="G2025">
        <f t="shared" si="47"/>
        <v>514.00292405628954</v>
      </c>
      <c r="H2025">
        <v>24360</v>
      </c>
    </row>
    <row r="2026" spans="1:8" x14ac:dyDescent="0.2">
      <c r="A2026">
        <v>24.36</v>
      </c>
      <c r="B2026">
        <v>18.93</v>
      </c>
      <c r="C2026">
        <v>247.625</v>
      </c>
      <c r="F2026">
        <v>0.18742574257425743</v>
      </c>
      <c r="G2026">
        <f t="shared" si="47"/>
        <v>514.00292405628954</v>
      </c>
      <c r="H2026">
        <v>24360</v>
      </c>
    </row>
    <row r="2027" spans="1:8" x14ac:dyDescent="0.2">
      <c r="A2027">
        <v>24.36</v>
      </c>
      <c r="B2027">
        <v>18.940000000000001</v>
      </c>
      <c r="C2027">
        <v>247.734375</v>
      </c>
      <c r="F2027">
        <v>0.18752475247524752</v>
      </c>
      <c r="G2027">
        <f t="shared" si="47"/>
        <v>514.00292405628954</v>
      </c>
      <c r="H2027">
        <v>24360</v>
      </c>
    </row>
    <row r="2028" spans="1:8" x14ac:dyDescent="0.2">
      <c r="A2028">
        <v>24.36</v>
      </c>
      <c r="B2028">
        <v>18.95</v>
      </c>
      <c r="C2028">
        <v>247.84375</v>
      </c>
      <c r="F2028">
        <v>0.18762376237623762</v>
      </c>
      <c r="G2028">
        <f t="shared" si="47"/>
        <v>514.00292405628954</v>
      </c>
      <c r="H2028">
        <v>24360</v>
      </c>
    </row>
    <row r="2029" spans="1:8" x14ac:dyDescent="0.2">
      <c r="A2029">
        <v>24.34</v>
      </c>
      <c r="B2029">
        <v>18.96</v>
      </c>
      <c r="C2029">
        <v>247.953125</v>
      </c>
      <c r="F2029">
        <v>0.18772277227722772</v>
      </c>
      <c r="G2029">
        <f>24340/(3.14*(7.77^2)/4)</f>
        <v>513.58091837151426</v>
      </c>
      <c r="H2029">
        <v>24340</v>
      </c>
    </row>
    <row r="2030" spans="1:8" x14ac:dyDescent="0.2">
      <c r="A2030">
        <v>24.34</v>
      </c>
      <c r="B2030">
        <v>18.97</v>
      </c>
      <c r="C2030">
        <v>248.0625</v>
      </c>
      <c r="F2030">
        <v>0.18782178217821782</v>
      </c>
      <c r="G2030">
        <f>24340/(3.14*(7.77^2)/4)</f>
        <v>513.58091837151426</v>
      </c>
      <c r="H2030">
        <v>24340</v>
      </c>
    </row>
    <row r="2031" spans="1:8" x14ac:dyDescent="0.2">
      <c r="A2031">
        <v>24.34</v>
      </c>
      <c r="B2031">
        <v>18.97</v>
      </c>
      <c r="C2031">
        <v>248.171875</v>
      </c>
      <c r="F2031">
        <v>0.18782178217821782</v>
      </c>
      <c r="G2031">
        <f>24340/(3.14*(7.77^2)/4)</f>
        <v>513.58091837151426</v>
      </c>
      <c r="H2031">
        <v>24340</v>
      </c>
    </row>
    <row r="2032" spans="1:8" x14ac:dyDescent="0.2">
      <c r="A2032">
        <v>24.34</v>
      </c>
      <c r="B2032">
        <v>18.98</v>
      </c>
      <c r="C2032">
        <v>248.28125</v>
      </c>
      <c r="F2032">
        <v>0.18792079207920792</v>
      </c>
      <c r="G2032">
        <f>24340/(3.14*(7.77^2)/4)</f>
        <v>513.58091837151426</v>
      </c>
      <c r="H2032">
        <v>24340</v>
      </c>
    </row>
    <row r="2033" spans="1:8" x14ac:dyDescent="0.2">
      <c r="A2033">
        <v>24.34</v>
      </c>
      <c r="B2033">
        <v>18.989999999999998</v>
      </c>
      <c r="C2033">
        <v>248.390625</v>
      </c>
      <c r="F2033">
        <v>0.18801980198019799</v>
      </c>
      <c r="G2033">
        <f>24340/(3.14*(7.77^2)/4)</f>
        <v>513.58091837151426</v>
      </c>
      <c r="H2033">
        <v>24340</v>
      </c>
    </row>
    <row r="2034" spans="1:8" x14ac:dyDescent="0.2">
      <c r="A2034">
        <v>24.38</v>
      </c>
      <c r="B2034">
        <v>19</v>
      </c>
      <c r="C2034">
        <v>248.5</v>
      </c>
      <c r="F2034">
        <v>0.18811881188118812</v>
      </c>
      <c r="G2034">
        <f>24380/(3.14*(7.77^2)/4)</f>
        <v>514.42492974106483</v>
      </c>
      <c r="H2034">
        <v>24380</v>
      </c>
    </row>
    <row r="2035" spans="1:8" x14ac:dyDescent="0.2">
      <c r="A2035">
        <v>24.38</v>
      </c>
      <c r="B2035">
        <v>19.010000000000002</v>
      </c>
      <c r="C2035">
        <v>248.609375</v>
      </c>
      <c r="F2035">
        <v>0.18821782178217825</v>
      </c>
      <c r="G2035">
        <f>24380/(3.14*(7.77^2)/4)</f>
        <v>514.42492974106483</v>
      </c>
      <c r="H2035">
        <v>24380</v>
      </c>
    </row>
    <row r="2036" spans="1:8" x14ac:dyDescent="0.2">
      <c r="A2036">
        <v>24.34</v>
      </c>
      <c r="B2036">
        <v>19.02</v>
      </c>
      <c r="C2036">
        <v>248.71875</v>
      </c>
      <c r="F2036">
        <v>0.18831683168316832</v>
      </c>
      <c r="G2036">
        <f t="shared" ref="G2036:G2043" si="48">24340/(3.14*(7.77^2)/4)</f>
        <v>513.58091837151426</v>
      </c>
      <c r="H2036">
        <v>24340</v>
      </c>
    </row>
    <row r="2037" spans="1:8" x14ac:dyDescent="0.2">
      <c r="A2037">
        <v>24.34</v>
      </c>
      <c r="B2037">
        <v>19.03</v>
      </c>
      <c r="C2037">
        <v>248.828125</v>
      </c>
      <c r="F2037">
        <v>0.18841584158415842</v>
      </c>
      <c r="G2037">
        <f t="shared" si="48"/>
        <v>513.58091837151426</v>
      </c>
      <c r="H2037">
        <v>24340</v>
      </c>
    </row>
    <row r="2038" spans="1:8" x14ac:dyDescent="0.2">
      <c r="A2038">
        <v>24.34</v>
      </c>
      <c r="B2038">
        <v>19.04</v>
      </c>
      <c r="C2038">
        <v>248.9375</v>
      </c>
      <c r="F2038">
        <v>0.18851485148514852</v>
      </c>
      <c r="G2038">
        <f t="shared" si="48"/>
        <v>513.58091837151426</v>
      </c>
      <c r="H2038">
        <v>24340</v>
      </c>
    </row>
    <row r="2039" spans="1:8" x14ac:dyDescent="0.2">
      <c r="A2039">
        <v>24.34</v>
      </c>
      <c r="B2039">
        <v>19.04</v>
      </c>
      <c r="C2039">
        <v>249.046875</v>
      </c>
      <c r="F2039">
        <v>0.18851485148514852</v>
      </c>
      <c r="G2039">
        <f t="shared" si="48"/>
        <v>513.58091837151426</v>
      </c>
      <c r="H2039">
        <v>24340</v>
      </c>
    </row>
    <row r="2040" spans="1:8" x14ac:dyDescent="0.2">
      <c r="A2040">
        <v>24.34</v>
      </c>
      <c r="B2040">
        <v>19.05</v>
      </c>
      <c r="C2040">
        <v>249.15625</v>
      </c>
      <c r="F2040">
        <v>0.18861386138613861</v>
      </c>
      <c r="G2040">
        <f t="shared" si="48"/>
        <v>513.58091837151426</v>
      </c>
      <c r="H2040">
        <v>24340</v>
      </c>
    </row>
    <row r="2041" spans="1:8" x14ac:dyDescent="0.2">
      <c r="A2041">
        <v>24.34</v>
      </c>
      <c r="B2041">
        <v>19.059999999999999</v>
      </c>
      <c r="C2041">
        <v>249.265625</v>
      </c>
      <c r="F2041">
        <v>0.18871287128712871</v>
      </c>
      <c r="G2041">
        <f t="shared" si="48"/>
        <v>513.58091837151426</v>
      </c>
      <c r="H2041">
        <v>24340</v>
      </c>
    </row>
    <row r="2042" spans="1:8" x14ac:dyDescent="0.2">
      <c r="A2042">
        <v>24.34</v>
      </c>
      <c r="B2042">
        <v>19.07</v>
      </c>
      <c r="C2042">
        <v>249.375</v>
      </c>
      <c r="F2042">
        <v>0.18881188118811881</v>
      </c>
      <c r="G2042">
        <f t="shared" si="48"/>
        <v>513.58091837151426</v>
      </c>
      <c r="H2042">
        <v>24340</v>
      </c>
    </row>
    <row r="2043" spans="1:8" x14ac:dyDescent="0.2">
      <c r="A2043">
        <v>24.34</v>
      </c>
      <c r="B2043">
        <v>19.079999999999998</v>
      </c>
      <c r="C2043">
        <v>249.484375</v>
      </c>
      <c r="F2043">
        <v>0.18891089108910888</v>
      </c>
      <c r="G2043">
        <f t="shared" si="48"/>
        <v>513.58091837151426</v>
      </c>
      <c r="H2043">
        <v>24340</v>
      </c>
    </row>
    <row r="2044" spans="1:8" x14ac:dyDescent="0.2">
      <c r="A2044">
        <v>24.36</v>
      </c>
      <c r="B2044">
        <v>19.09</v>
      </c>
      <c r="C2044">
        <v>249.59375</v>
      </c>
      <c r="F2044">
        <v>0.18900990099009901</v>
      </c>
      <c r="G2044">
        <f>24360/(3.14*(7.77^2)/4)</f>
        <v>514.00292405628954</v>
      </c>
      <c r="H2044">
        <v>24360</v>
      </c>
    </row>
    <row r="2045" spans="1:8" x14ac:dyDescent="0.2">
      <c r="A2045">
        <v>24.36</v>
      </c>
      <c r="B2045">
        <v>19.100000000000001</v>
      </c>
      <c r="C2045">
        <v>249.703125</v>
      </c>
      <c r="F2045">
        <v>0.18910891089108911</v>
      </c>
      <c r="G2045">
        <f>24360/(3.14*(7.77^2)/4)</f>
        <v>514.00292405628954</v>
      </c>
      <c r="H2045">
        <v>24360</v>
      </c>
    </row>
    <row r="2046" spans="1:8" x14ac:dyDescent="0.2">
      <c r="A2046">
        <v>24.36</v>
      </c>
      <c r="B2046">
        <v>19.11</v>
      </c>
      <c r="C2046">
        <v>249.8125</v>
      </c>
      <c r="F2046">
        <v>0.18920792079207921</v>
      </c>
      <c r="G2046">
        <f>24360/(3.14*(7.77^2)/4)</f>
        <v>514.00292405628954</v>
      </c>
      <c r="H2046">
        <v>24360</v>
      </c>
    </row>
    <row r="2047" spans="1:8" x14ac:dyDescent="0.2">
      <c r="A2047">
        <v>24.38</v>
      </c>
      <c r="B2047">
        <v>19.11</v>
      </c>
      <c r="C2047">
        <v>249.921875</v>
      </c>
      <c r="F2047">
        <v>0.18920792079207921</v>
      </c>
      <c r="G2047">
        <f t="shared" ref="G2047:G2053" si="49">24380/(3.14*(7.77^2)/4)</f>
        <v>514.42492974106483</v>
      </c>
      <c r="H2047">
        <v>24380</v>
      </c>
    </row>
    <row r="2048" spans="1:8" x14ac:dyDescent="0.2">
      <c r="A2048">
        <v>24.38</v>
      </c>
      <c r="B2048">
        <v>19.12</v>
      </c>
      <c r="C2048">
        <v>250.03125</v>
      </c>
      <c r="F2048">
        <v>0.18930693069306931</v>
      </c>
      <c r="G2048">
        <f t="shared" si="49"/>
        <v>514.42492974106483</v>
      </c>
      <c r="H2048">
        <v>24380</v>
      </c>
    </row>
    <row r="2049" spans="1:8" x14ac:dyDescent="0.2">
      <c r="A2049">
        <v>24.38</v>
      </c>
      <c r="B2049">
        <v>19.13</v>
      </c>
      <c r="C2049">
        <v>250.140625</v>
      </c>
      <c r="F2049">
        <v>0.18940594059405941</v>
      </c>
      <c r="G2049">
        <f t="shared" si="49"/>
        <v>514.42492974106483</v>
      </c>
      <c r="H2049">
        <v>24380</v>
      </c>
    </row>
    <row r="2050" spans="1:8" x14ac:dyDescent="0.2">
      <c r="A2050">
        <v>24.38</v>
      </c>
      <c r="B2050">
        <v>19.14</v>
      </c>
      <c r="C2050">
        <v>250.25</v>
      </c>
      <c r="F2050">
        <v>0.18950495049504951</v>
      </c>
      <c r="G2050">
        <f t="shared" si="49"/>
        <v>514.42492974106483</v>
      </c>
      <c r="H2050">
        <v>24380</v>
      </c>
    </row>
    <row r="2051" spans="1:8" x14ac:dyDescent="0.2">
      <c r="A2051">
        <v>24.38</v>
      </c>
      <c r="B2051">
        <v>19.149999999999999</v>
      </c>
      <c r="C2051">
        <v>250.359375</v>
      </c>
      <c r="F2051">
        <v>0.18960396039603958</v>
      </c>
      <c r="G2051">
        <f t="shared" si="49"/>
        <v>514.42492974106483</v>
      </c>
      <c r="H2051">
        <v>24380</v>
      </c>
    </row>
    <row r="2052" spans="1:8" x14ac:dyDescent="0.2">
      <c r="A2052">
        <v>24.38</v>
      </c>
      <c r="B2052">
        <v>19.16</v>
      </c>
      <c r="C2052">
        <v>250.46875</v>
      </c>
      <c r="F2052">
        <v>0.1897029702970297</v>
      </c>
      <c r="G2052">
        <f t="shared" si="49"/>
        <v>514.42492974106483</v>
      </c>
      <c r="H2052">
        <v>24380</v>
      </c>
    </row>
    <row r="2053" spans="1:8" x14ac:dyDescent="0.2">
      <c r="A2053">
        <v>24.38</v>
      </c>
      <c r="B2053">
        <v>19.170000000000002</v>
      </c>
      <c r="C2053">
        <v>250.578125</v>
      </c>
      <c r="F2053">
        <v>0.18980198019801983</v>
      </c>
      <c r="G2053">
        <f t="shared" si="49"/>
        <v>514.42492974106483</v>
      </c>
      <c r="H2053">
        <v>24380</v>
      </c>
    </row>
    <row r="2054" spans="1:8" x14ac:dyDescent="0.2">
      <c r="A2054">
        <v>24.4</v>
      </c>
      <c r="B2054">
        <v>19.18</v>
      </c>
      <c r="C2054">
        <v>250.6875</v>
      </c>
      <c r="F2054">
        <v>0.1899009900990099</v>
      </c>
      <c r="G2054">
        <f>24400/(3.14*(7.77^2)/4)</f>
        <v>514.84693542584012</v>
      </c>
      <c r="H2054">
        <v>24400</v>
      </c>
    </row>
    <row r="2055" spans="1:8" x14ac:dyDescent="0.2">
      <c r="A2055">
        <v>24.4</v>
      </c>
      <c r="B2055">
        <v>19.190000000000001</v>
      </c>
      <c r="C2055">
        <v>250.90625</v>
      </c>
      <c r="F2055">
        <v>0.19</v>
      </c>
      <c r="G2055">
        <f>24400/(3.14*(7.77^2)/4)</f>
        <v>514.84693542584012</v>
      </c>
      <c r="H2055">
        <v>24400</v>
      </c>
    </row>
    <row r="2056" spans="1:8" x14ac:dyDescent="0.2">
      <c r="A2056">
        <v>24.36</v>
      </c>
      <c r="B2056">
        <v>19.2</v>
      </c>
      <c r="C2056">
        <v>251.015625</v>
      </c>
      <c r="F2056">
        <v>0.1900990099009901</v>
      </c>
      <c r="G2056">
        <f>24360/(3.14*(7.77^2)/4)</f>
        <v>514.00292405628954</v>
      </c>
      <c r="H2056">
        <v>24360</v>
      </c>
    </row>
    <row r="2057" spans="1:8" x14ac:dyDescent="0.2">
      <c r="A2057">
        <v>24.36</v>
      </c>
      <c r="B2057">
        <v>19.21</v>
      </c>
      <c r="C2057">
        <v>251.125</v>
      </c>
      <c r="F2057">
        <v>0.1901980198019802</v>
      </c>
      <c r="G2057">
        <f>24360/(3.14*(7.77^2)/4)</f>
        <v>514.00292405628954</v>
      </c>
      <c r="H2057">
        <v>24360</v>
      </c>
    </row>
    <row r="2058" spans="1:8" x14ac:dyDescent="0.2">
      <c r="A2058">
        <v>24.36</v>
      </c>
      <c r="B2058">
        <v>19.22</v>
      </c>
      <c r="C2058">
        <v>251.234375</v>
      </c>
      <c r="F2058">
        <v>0.1902970297029703</v>
      </c>
      <c r="G2058">
        <f>24360/(3.14*(7.77^2)/4)</f>
        <v>514.00292405628954</v>
      </c>
      <c r="H2058">
        <v>24360</v>
      </c>
    </row>
    <row r="2059" spans="1:8" x14ac:dyDescent="0.2">
      <c r="A2059">
        <v>24.36</v>
      </c>
      <c r="B2059">
        <v>19.23</v>
      </c>
      <c r="C2059">
        <v>251.34375</v>
      </c>
      <c r="F2059">
        <v>0.1903960396039604</v>
      </c>
      <c r="G2059">
        <f>24360/(3.14*(7.77^2)/4)</f>
        <v>514.00292405628954</v>
      </c>
      <c r="H2059">
        <v>24360</v>
      </c>
    </row>
    <row r="2060" spans="1:8" x14ac:dyDescent="0.2">
      <c r="A2060">
        <v>24.36</v>
      </c>
      <c r="B2060">
        <v>19.239999999999998</v>
      </c>
      <c r="C2060">
        <v>251.453125</v>
      </c>
      <c r="F2060">
        <v>0.19049504950495047</v>
      </c>
      <c r="G2060">
        <f>24360/(3.14*(7.77^2)/4)</f>
        <v>514.00292405628954</v>
      </c>
      <c r="H2060">
        <v>24360</v>
      </c>
    </row>
    <row r="2061" spans="1:8" x14ac:dyDescent="0.2">
      <c r="A2061">
        <v>24.38</v>
      </c>
      <c r="B2061">
        <v>19.239999999999998</v>
      </c>
      <c r="C2061">
        <v>251.5625</v>
      </c>
      <c r="F2061">
        <v>0.19049504950495047</v>
      </c>
      <c r="G2061">
        <f>24380/(3.14*(7.77^2)/4)</f>
        <v>514.42492974106483</v>
      </c>
      <c r="H2061">
        <v>24380</v>
      </c>
    </row>
    <row r="2062" spans="1:8" x14ac:dyDescent="0.2">
      <c r="A2062">
        <v>24.38</v>
      </c>
      <c r="B2062">
        <v>19.25</v>
      </c>
      <c r="C2062">
        <v>251.671875</v>
      </c>
      <c r="F2062">
        <v>0.1905940594059406</v>
      </c>
      <c r="G2062">
        <f>24380/(3.14*(7.77^2)/4)</f>
        <v>514.42492974106483</v>
      </c>
      <c r="H2062">
        <v>24380</v>
      </c>
    </row>
    <row r="2063" spans="1:8" x14ac:dyDescent="0.2">
      <c r="A2063">
        <v>24.38</v>
      </c>
      <c r="B2063">
        <v>19.260000000000002</v>
      </c>
      <c r="C2063">
        <v>251.78125</v>
      </c>
      <c r="F2063">
        <v>0.1906930693069307</v>
      </c>
      <c r="G2063">
        <f>24380/(3.14*(7.77^2)/4)</f>
        <v>514.42492974106483</v>
      </c>
      <c r="H2063">
        <v>24380</v>
      </c>
    </row>
    <row r="2064" spans="1:8" x14ac:dyDescent="0.2">
      <c r="A2064">
        <v>24.38</v>
      </c>
      <c r="B2064">
        <v>19.27</v>
      </c>
      <c r="C2064">
        <v>251.890625</v>
      </c>
      <c r="F2064">
        <v>0.1907920792079208</v>
      </c>
      <c r="G2064">
        <f>24380/(3.14*(7.77^2)/4)</f>
        <v>514.42492974106483</v>
      </c>
      <c r="H2064">
        <v>24380</v>
      </c>
    </row>
    <row r="2065" spans="1:8" x14ac:dyDescent="0.2">
      <c r="A2065">
        <v>24.38</v>
      </c>
      <c r="B2065">
        <v>19.28</v>
      </c>
      <c r="C2065">
        <v>252</v>
      </c>
      <c r="F2065">
        <v>0.19089108910891089</v>
      </c>
      <c r="G2065">
        <f>24380/(3.14*(7.77^2)/4)</f>
        <v>514.42492974106483</v>
      </c>
      <c r="H2065">
        <v>24380</v>
      </c>
    </row>
    <row r="2066" spans="1:8" x14ac:dyDescent="0.2">
      <c r="A2066">
        <v>24.36</v>
      </c>
      <c r="B2066">
        <v>19.29</v>
      </c>
      <c r="C2066">
        <v>252.109375</v>
      </c>
      <c r="F2066">
        <v>0.19099009900990099</v>
      </c>
      <c r="G2066">
        <f>24360/(3.14*(7.77^2)/4)</f>
        <v>514.00292405628954</v>
      </c>
      <c r="H2066">
        <v>24360</v>
      </c>
    </row>
    <row r="2067" spans="1:8" x14ac:dyDescent="0.2">
      <c r="A2067">
        <v>24.36</v>
      </c>
      <c r="B2067">
        <v>19.3</v>
      </c>
      <c r="C2067">
        <v>252.21875</v>
      </c>
      <c r="F2067">
        <v>0.19108910891089109</v>
      </c>
      <c r="G2067">
        <f>24360/(3.14*(7.77^2)/4)</f>
        <v>514.00292405628954</v>
      </c>
      <c r="H2067">
        <v>24360</v>
      </c>
    </row>
    <row r="2068" spans="1:8" x14ac:dyDescent="0.2">
      <c r="A2068">
        <v>24.36</v>
      </c>
      <c r="B2068">
        <v>19.309999999999999</v>
      </c>
      <c r="C2068">
        <v>252.328125</v>
      </c>
      <c r="F2068">
        <v>0.19118811881188116</v>
      </c>
      <c r="G2068">
        <f>24360/(3.14*(7.77^2)/4)</f>
        <v>514.00292405628954</v>
      </c>
      <c r="H2068">
        <v>24360</v>
      </c>
    </row>
    <row r="2069" spans="1:8" x14ac:dyDescent="0.2">
      <c r="A2069">
        <v>24.4</v>
      </c>
      <c r="B2069">
        <v>19.32</v>
      </c>
      <c r="C2069">
        <v>252.4375</v>
      </c>
      <c r="F2069">
        <v>0.19128712871287129</v>
      </c>
      <c r="G2069">
        <f>24400/(3.14*(7.77^2)/4)</f>
        <v>514.84693542584012</v>
      </c>
      <c r="H2069">
        <v>24400</v>
      </c>
    </row>
    <row r="2070" spans="1:8" x14ac:dyDescent="0.2">
      <c r="A2070">
        <v>24.36</v>
      </c>
      <c r="B2070">
        <v>19.329999999999998</v>
      </c>
      <c r="C2070">
        <v>252.65625</v>
      </c>
      <c r="F2070">
        <v>0.19138613861386136</v>
      </c>
      <c r="G2070">
        <f>24360/(3.14*(7.77^2)/4)</f>
        <v>514.00292405628954</v>
      </c>
      <c r="H2070">
        <v>24360</v>
      </c>
    </row>
    <row r="2071" spans="1:8" x14ac:dyDescent="0.2">
      <c r="A2071">
        <v>24.36</v>
      </c>
      <c r="B2071">
        <v>19.329999999999998</v>
      </c>
      <c r="C2071">
        <v>252.65625</v>
      </c>
      <c r="F2071">
        <v>0.19138613861386136</v>
      </c>
      <c r="G2071">
        <f>24360/(3.14*(7.77^2)/4)</f>
        <v>514.00292405628954</v>
      </c>
      <c r="H2071">
        <v>24360</v>
      </c>
    </row>
    <row r="2072" spans="1:8" x14ac:dyDescent="0.2">
      <c r="A2072">
        <v>24.36</v>
      </c>
      <c r="B2072">
        <v>19.329999999999998</v>
      </c>
      <c r="C2072">
        <v>252.65625</v>
      </c>
      <c r="F2072">
        <v>0.19138613861386136</v>
      </c>
      <c r="G2072">
        <f>24360/(3.14*(7.77^2)/4)</f>
        <v>514.00292405628954</v>
      </c>
      <c r="H2072">
        <v>24360</v>
      </c>
    </row>
    <row r="2073" spans="1:8" x14ac:dyDescent="0.2">
      <c r="A2073">
        <v>24.38</v>
      </c>
      <c r="B2073">
        <v>19.36</v>
      </c>
      <c r="C2073">
        <v>252.984375</v>
      </c>
      <c r="F2073">
        <v>0.19168316831683169</v>
      </c>
      <c r="G2073">
        <f>24380/(3.14*(7.77^2)/4)</f>
        <v>514.42492974106483</v>
      </c>
      <c r="H2073">
        <v>24380</v>
      </c>
    </row>
    <row r="2074" spans="1:8" x14ac:dyDescent="0.2">
      <c r="A2074">
        <v>24.38</v>
      </c>
      <c r="B2074">
        <v>19.36</v>
      </c>
      <c r="C2074">
        <v>252.984375</v>
      </c>
      <c r="F2074">
        <v>0.19168316831683169</v>
      </c>
      <c r="G2074">
        <f>24380/(3.14*(7.77^2)/4)</f>
        <v>514.42492974106483</v>
      </c>
      <c r="H2074">
        <v>24380</v>
      </c>
    </row>
    <row r="2075" spans="1:8" x14ac:dyDescent="0.2">
      <c r="A2075">
        <v>24.38</v>
      </c>
      <c r="B2075">
        <v>19.36</v>
      </c>
      <c r="C2075">
        <v>252.984375</v>
      </c>
      <c r="F2075">
        <v>0.19168316831683169</v>
      </c>
      <c r="G2075">
        <f>24380/(3.14*(7.77^2)/4)</f>
        <v>514.42492974106483</v>
      </c>
      <c r="H2075">
        <v>24380</v>
      </c>
    </row>
    <row r="2076" spans="1:8" x14ac:dyDescent="0.2">
      <c r="A2076">
        <v>24.34</v>
      </c>
      <c r="B2076">
        <v>19.39</v>
      </c>
      <c r="C2076">
        <v>253.3125</v>
      </c>
      <c r="F2076">
        <v>0.19198019801980198</v>
      </c>
      <c r="G2076">
        <f>24340/(3.14*(7.77^2)/4)</f>
        <v>513.58091837151426</v>
      </c>
      <c r="H2076">
        <v>24340</v>
      </c>
    </row>
    <row r="2077" spans="1:8" x14ac:dyDescent="0.2">
      <c r="A2077">
        <v>24.36</v>
      </c>
      <c r="B2077">
        <v>19.399999999999999</v>
      </c>
      <c r="C2077">
        <v>253.53125</v>
      </c>
      <c r="F2077">
        <v>0.19207920792079206</v>
      </c>
      <c r="G2077">
        <f>24360/(3.14*(7.77^2)/4)</f>
        <v>514.00292405628954</v>
      </c>
      <c r="H2077">
        <v>24360</v>
      </c>
    </row>
    <row r="2078" spans="1:8" x14ac:dyDescent="0.2">
      <c r="A2078">
        <v>24.36</v>
      </c>
      <c r="B2078">
        <v>19.399999999999999</v>
      </c>
      <c r="C2078">
        <v>253.53125</v>
      </c>
      <c r="F2078">
        <v>0.19207920792079206</v>
      </c>
      <c r="G2078">
        <f>24360/(3.14*(7.77^2)/4)</f>
        <v>514.00292405628954</v>
      </c>
      <c r="H2078">
        <v>24360</v>
      </c>
    </row>
    <row r="2079" spans="1:8" x14ac:dyDescent="0.2">
      <c r="A2079">
        <v>24.36</v>
      </c>
      <c r="B2079">
        <v>19.399999999999999</v>
      </c>
      <c r="C2079">
        <v>253.53125</v>
      </c>
      <c r="F2079">
        <v>0.19207920792079206</v>
      </c>
      <c r="G2079">
        <f>24360/(3.14*(7.77^2)/4)</f>
        <v>514.00292405628954</v>
      </c>
      <c r="H2079">
        <v>24360</v>
      </c>
    </row>
    <row r="2080" spans="1:8" x14ac:dyDescent="0.2">
      <c r="A2080">
        <v>24.36</v>
      </c>
      <c r="B2080">
        <v>19.399999999999999</v>
      </c>
      <c r="C2080">
        <v>253.53125</v>
      </c>
      <c r="F2080">
        <v>0.19207920792079206</v>
      </c>
      <c r="G2080">
        <f>24360/(3.14*(7.77^2)/4)</f>
        <v>514.00292405628954</v>
      </c>
      <c r="H2080">
        <v>24360</v>
      </c>
    </row>
    <row r="2081" spans="1:8" x14ac:dyDescent="0.2">
      <c r="A2081">
        <v>24.36</v>
      </c>
      <c r="B2081">
        <v>19.399999999999999</v>
      </c>
      <c r="C2081">
        <v>253.53125</v>
      </c>
      <c r="F2081">
        <v>0.19207920792079206</v>
      </c>
      <c r="G2081">
        <f>24360/(3.14*(7.77^2)/4)</f>
        <v>514.00292405628954</v>
      </c>
      <c r="H2081">
        <v>24360</v>
      </c>
    </row>
    <row r="2082" spans="1:8" x14ac:dyDescent="0.2">
      <c r="A2082">
        <v>24.38</v>
      </c>
      <c r="B2082">
        <v>19.45</v>
      </c>
      <c r="C2082">
        <v>254.078125</v>
      </c>
      <c r="F2082">
        <v>0.19257425742574258</v>
      </c>
      <c r="G2082">
        <f>24380/(3.14*(7.77^2)/4)</f>
        <v>514.42492974106483</v>
      </c>
      <c r="H2082">
        <v>24380</v>
      </c>
    </row>
    <row r="2083" spans="1:8" x14ac:dyDescent="0.2">
      <c r="A2083">
        <v>24.38</v>
      </c>
      <c r="B2083">
        <v>19.45</v>
      </c>
      <c r="C2083">
        <v>254.078125</v>
      </c>
      <c r="F2083">
        <v>0.19257425742574258</v>
      </c>
      <c r="G2083">
        <f>24380/(3.14*(7.77^2)/4)</f>
        <v>514.42492974106483</v>
      </c>
      <c r="H2083">
        <v>24380</v>
      </c>
    </row>
    <row r="2084" spans="1:8" x14ac:dyDescent="0.2">
      <c r="A2084">
        <v>24.36</v>
      </c>
      <c r="B2084">
        <v>19.47</v>
      </c>
      <c r="C2084">
        <v>254.40625</v>
      </c>
      <c r="F2084">
        <v>0.19277227722772275</v>
      </c>
      <c r="G2084">
        <f>24360/(3.14*(7.77^2)/4)</f>
        <v>514.00292405628954</v>
      </c>
      <c r="H2084">
        <v>24360</v>
      </c>
    </row>
    <row r="2085" spans="1:8" x14ac:dyDescent="0.2">
      <c r="A2085">
        <v>24.36</v>
      </c>
      <c r="B2085">
        <v>19.47</v>
      </c>
      <c r="C2085">
        <v>254.40625</v>
      </c>
      <c r="F2085">
        <v>0.19277227722772275</v>
      </c>
      <c r="G2085">
        <f>24360/(3.14*(7.77^2)/4)</f>
        <v>514.00292405628954</v>
      </c>
      <c r="H2085">
        <v>24360</v>
      </c>
    </row>
    <row r="2086" spans="1:8" x14ac:dyDescent="0.2">
      <c r="A2086">
        <v>24.36</v>
      </c>
      <c r="B2086">
        <v>19.47</v>
      </c>
      <c r="C2086">
        <v>254.40625</v>
      </c>
      <c r="F2086">
        <v>0.19277227722772275</v>
      </c>
      <c r="G2086">
        <f>24360/(3.14*(7.77^2)/4)</f>
        <v>514.00292405628954</v>
      </c>
      <c r="H2086">
        <v>24360</v>
      </c>
    </row>
    <row r="2087" spans="1:8" x14ac:dyDescent="0.2">
      <c r="A2087">
        <v>24.36</v>
      </c>
      <c r="B2087">
        <v>19.47</v>
      </c>
      <c r="C2087">
        <v>254.40625</v>
      </c>
      <c r="F2087">
        <v>0.19277227722772275</v>
      </c>
      <c r="G2087">
        <f>24360/(3.14*(7.77^2)/4)</f>
        <v>514.00292405628954</v>
      </c>
      <c r="H2087">
        <v>24360</v>
      </c>
    </row>
    <row r="2088" spans="1:8" x14ac:dyDescent="0.2">
      <c r="A2088">
        <v>24.36</v>
      </c>
      <c r="B2088">
        <v>19.47</v>
      </c>
      <c r="C2088">
        <v>254.40625</v>
      </c>
      <c r="F2088">
        <v>0.19277227722772275</v>
      </c>
      <c r="G2088">
        <f>24360/(3.14*(7.77^2)/4)</f>
        <v>514.00292405628954</v>
      </c>
      <c r="H2088">
        <v>24360</v>
      </c>
    </row>
    <row r="2089" spans="1:8" x14ac:dyDescent="0.2">
      <c r="A2089">
        <v>24.38</v>
      </c>
      <c r="B2089">
        <v>19.52</v>
      </c>
      <c r="C2089">
        <v>254.953125</v>
      </c>
      <c r="F2089">
        <v>0.19326732673267327</v>
      </c>
      <c r="G2089">
        <f>24380/(3.14*(7.77^2)/4)</f>
        <v>514.42492974106483</v>
      </c>
      <c r="H2089">
        <v>24380</v>
      </c>
    </row>
    <row r="2090" spans="1:8" x14ac:dyDescent="0.2">
      <c r="A2090">
        <v>24.38</v>
      </c>
      <c r="B2090">
        <v>19.52</v>
      </c>
      <c r="C2090">
        <v>254.953125</v>
      </c>
      <c r="F2090">
        <v>0.19326732673267327</v>
      </c>
      <c r="G2090">
        <f>24380/(3.14*(7.77^2)/4)</f>
        <v>514.42492974106483</v>
      </c>
      <c r="H2090">
        <v>24380</v>
      </c>
    </row>
    <row r="2091" spans="1:8" x14ac:dyDescent="0.2">
      <c r="A2091">
        <v>24.38</v>
      </c>
      <c r="B2091">
        <v>19.52</v>
      </c>
      <c r="C2091">
        <v>254.953125</v>
      </c>
      <c r="F2091">
        <v>0.19326732673267327</v>
      </c>
      <c r="G2091">
        <f>24380/(3.14*(7.77^2)/4)</f>
        <v>514.42492974106483</v>
      </c>
      <c r="H2091">
        <v>24380</v>
      </c>
    </row>
    <row r="2092" spans="1:8" x14ac:dyDescent="0.2">
      <c r="A2092">
        <v>24.36</v>
      </c>
      <c r="B2092">
        <v>19.54</v>
      </c>
      <c r="C2092">
        <v>255.28125</v>
      </c>
      <c r="F2092">
        <v>0.19346534653465347</v>
      </c>
      <c r="G2092">
        <f>24360/(3.14*(7.77^2)/4)</f>
        <v>514.00292405628954</v>
      </c>
      <c r="H2092">
        <v>24360</v>
      </c>
    </row>
    <row r="2093" spans="1:8" x14ac:dyDescent="0.2">
      <c r="A2093">
        <v>24.36</v>
      </c>
      <c r="B2093">
        <v>19.54</v>
      </c>
      <c r="C2093">
        <v>255.28125</v>
      </c>
      <c r="F2093">
        <v>0.19346534653465347</v>
      </c>
      <c r="G2093">
        <f>24360/(3.14*(7.77^2)/4)</f>
        <v>514.00292405628954</v>
      </c>
      <c r="H2093">
        <v>24360</v>
      </c>
    </row>
    <row r="2094" spans="1:8" x14ac:dyDescent="0.2">
      <c r="A2094">
        <v>24.38</v>
      </c>
      <c r="B2094">
        <v>19.559999999999999</v>
      </c>
      <c r="C2094">
        <v>255.5</v>
      </c>
      <c r="F2094">
        <v>0.19366336633663364</v>
      </c>
      <c r="G2094">
        <f>24380/(3.14*(7.77^2)/4)</f>
        <v>514.42492974106483</v>
      </c>
      <c r="H2094">
        <v>24380</v>
      </c>
    </row>
    <row r="2095" spans="1:8" x14ac:dyDescent="0.2">
      <c r="A2095">
        <v>24.38</v>
      </c>
      <c r="B2095">
        <v>19.559999999999999</v>
      </c>
      <c r="C2095">
        <v>255.5</v>
      </c>
      <c r="F2095">
        <v>0.19366336633663364</v>
      </c>
      <c r="G2095">
        <f>24380/(3.14*(7.77^2)/4)</f>
        <v>514.42492974106483</v>
      </c>
      <c r="H2095">
        <v>24380</v>
      </c>
    </row>
    <row r="2096" spans="1:8" x14ac:dyDescent="0.2">
      <c r="A2096">
        <v>24.38</v>
      </c>
      <c r="B2096">
        <v>19.559999999999999</v>
      </c>
      <c r="C2096">
        <v>255.5</v>
      </c>
      <c r="F2096">
        <v>0.19366336633663364</v>
      </c>
      <c r="G2096">
        <f>24380/(3.14*(7.77^2)/4)</f>
        <v>514.42492974106483</v>
      </c>
      <c r="H2096">
        <v>24380</v>
      </c>
    </row>
    <row r="2097" spans="1:8" x14ac:dyDescent="0.2">
      <c r="A2097">
        <v>24.36</v>
      </c>
      <c r="B2097">
        <v>19.59</v>
      </c>
      <c r="C2097">
        <v>255.828125</v>
      </c>
      <c r="F2097">
        <v>0.19396039603960397</v>
      </c>
      <c r="G2097">
        <f>24360/(3.14*(7.77^2)/4)</f>
        <v>514.00292405628954</v>
      </c>
      <c r="H2097">
        <v>24360</v>
      </c>
    </row>
    <row r="2098" spans="1:8" x14ac:dyDescent="0.2">
      <c r="A2098">
        <v>24.36</v>
      </c>
      <c r="B2098">
        <v>19.59</v>
      </c>
      <c r="C2098">
        <v>255.828125</v>
      </c>
      <c r="F2098">
        <v>0.19396039603960397</v>
      </c>
      <c r="G2098">
        <f>24360/(3.14*(7.77^2)/4)</f>
        <v>514.00292405628954</v>
      </c>
      <c r="H2098">
        <v>24360</v>
      </c>
    </row>
    <row r="2099" spans="1:8" x14ac:dyDescent="0.2">
      <c r="A2099">
        <v>24.36</v>
      </c>
      <c r="B2099">
        <v>19.59</v>
      </c>
      <c r="C2099">
        <v>255.828125</v>
      </c>
      <c r="F2099">
        <v>0.19396039603960397</v>
      </c>
      <c r="G2099">
        <f>24360/(3.14*(7.77^2)/4)</f>
        <v>514.00292405628954</v>
      </c>
      <c r="H2099">
        <v>24360</v>
      </c>
    </row>
    <row r="2100" spans="1:8" x14ac:dyDescent="0.2">
      <c r="A2100">
        <v>24.36</v>
      </c>
      <c r="B2100">
        <v>19.59</v>
      </c>
      <c r="C2100">
        <v>255.828125</v>
      </c>
      <c r="F2100">
        <v>0.19396039603960397</v>
      </c>
      <c r="G2100">
        <f>24360/(3.14*(7.77^2)/4)</f>
        <v>514.00292405628954</v>
      </c>
      <c r="H2100">
        <v>24360</v>
      </c>
    </row>
    <row r="2101" spans="1:8" x14ac:dyDescent="0.2">
      <c r="A2101">
        <v>24.36</v>
      </c>
      <c r="B2101">
        <v>19.59</v>
      </c>
      <c r="C2101">
        <v>255.828125</v>
      </c>
      <c r="F2101">
        <v>0.19396039603960397</v>
      </c>
      <c r="G2101">
        <f>24360/(3.14*(7.77^2)/4)</f>
        <v>514.00292405628954</v>
      </c>
      <c r="H2101">
        <v>24360</v>
      </c>
    </row>
    <row r="2102" spans="1:8" x14ac:dyDescent="0.2">
      <c r="A2102">
        <v>24.38</v>
      </c>
      <c r="B2102">
        <v>19.63</v>
      </c>
      <c r="C2102">
        <v>256.375</v>
      </c>
      <c r="F2102">
        <v>0.19435643564356433</v>
      </c>
      <c r="G2102">
        <f>24380/(3.14*(7.77^2)/4)</f>
        <v>514.42492974106483</v>
      </c>
      <c r="H2102">
        <v>24380</v>
      </c>
    </row>
    <row r="2103" spans="1:8" x14ac:dyDescent="0.2">
      <c r="A2103">
        <v>24.38</v>
      </c>
      <c r="B2103">
        <v>19.63</v>
      </c>
      <c r="C2103">
        <v>256.375</v>
      </c>
      <c r="F2103">
        <v>0.19435643564356433</v>
      </c>
      <c r="G2103">
        <f>24380/(3.14*(7.77^2)/4)</f>
        <v>514.42492974106483</v>
      </c>
      <c r="H2103">
        <v>24380</v>
      </c>
    </row>
    <row r="2104" spans="1:8" x14ac:dyDescent="0.2">
      <c r="A2104">
        <v>24.38</v>
      </c>
      <c r="B2104">
        <v>19.63</v>
      </c>
      <c r="C2104">
        <v>256.375</v>
      </c>
      <c r="F2104">
        <v>0.19435643564356433</v>
      </c>
      <c r="G2104">
        <f>24380/(3.14*(7.77^2)/4)</f>
        <v>514.42492974106483</v>
      </c>
      <c r="H2104">
        <v>24380</v>
      </c>
    </row>
    <row r="2105" spans="1:8" x14ac:dyDescent="0.2">
      <c r="A2105">
        <v>24.38</v>
      </c>
      <c r="B2105">
        <v>19.63</v>
      </c>
      <c r="C2105">
        <v>256.375</v>
      </c>
      <c r="F2105">
        <v>0.19435643564356433</v>
      </c>
      <c r="G2105">
        <f>24380/(3.14*(7.77^2)/4)</f>
        <v>514.42492974106483</v>
      </c>
      <c r="H2105">
        <v>24380</v>
      </c>
    </row>
    <row r="2106" spans="1:8" x14ac:dyDescent="0.2">
      <c r="A2106">
        <v>24.38</v>
      </c>
      <c r="B2106">
        <v>19.63</v>
      </c>
      <c r="C2106">
        <v>256.375</v>
      </c>
      <c r="F2106">
        <v>0.19435643564356433</v>
      </c>
      <c r="G2106">
        <f>24380/(3.14*(7.77^2)/4)</f>
        <v>514.42492974106483</v>
      </c>
      <c r="H2106">
        <v>24380</v>
      </c>
    </row>
    <row r="2107" spans="1:8" x14ac:dyDescent="0.2">
      <c r="A2107">
        <v>24.36</v>
      </c>
      <c r="B2107">
        <v>19.68</v>
      </c>
      <c r="C2107">
        <v>256.921875</v>
      </c>
      <c r="F2107">
        <v>0.19485148514851486</v>
      </c>
      <c r="G2107">
        <f t="shared" ref="G2107:G2116" si="50">24360/(3.14*(7.77^2)/4)</f>
        <v>514.00292405628954</v>
      </c>
      <c r="H2107">
        <v>24360</v>
      </c>
    </row>
    <row r="2108" spans="1:8" x14ac:dyDescent="0.2">
      <c r="A2108">
        <v>24.36</v>
      </c>
      <c r="B2108">
        <v>19.68</v>
      </c>
      <c r="C2108">
        <v>256.921875</v>
      </c>
      <c r="F2108">
        <v>0.19485148514851486</v>
      </c>
      <c r="G2108">
        <f t="shared" si="50"/>
        <v>514.00292405628954</v>
      </c>
      <c r="H2108">
        <v>24360</v>
      </c>
    </row>
    <row r="2109" spans="1:8" x14ac:dyDescent="0.2">
      <c r="A2109">
        <v>24.36</v>
      </c>
      <c r="B2109">
        <v>19.68</v>
      </c>
      <c r="C2109">
        <v>256.921875</v>
      </c>
      <c r="F2109">
        <v>0.19485148514851486</v>
      </c>
      <c r="G2109">
        <f t="shared" si="50"/>
        <v>514.00292405628954</v>
      </c>
      <c r="H2109">
        <v>24360</v>
      </c>
    </row>
    <row r="2110" spans="1:8" x14ac:dyDescent="0.2">
      <c r="A2110">
        <v>24.36</v>
      </c>
      <c r="B2110">
        <v>19.68</v>
      </c>
      <c r="C2110">
        <v>256.921875</v>
      </c>
      <c r="F2110">
        <v>0.19485148514851486</v>
      </c>
      <c r="G2110">
        <f t="shared" si="50"/>
        <v>514.00292405628954</v>
      </c>
      <c r="H2110">
        <v>24360</v>
      </c>
    </row>
    <row r="2111" spans="1:8" x14ac:dyDescent="0.2">
      <c r="A2111">
        <v>24.36</v>
      </c>
      <c r="B2111">
        <v>19.68</v>
      </c>
      <c r="C2111">
        <v>256.921875</v>
      </c>
      <c r="F2111">
        <v>0.19485148514851486</v>
      </c>
      <c r="G2111">
        <f t="shared" si="50"/>
        <v>514.00292405628954</v>
      </c>
      <c r="H2111">
        <v>24360</v>
      </c>
    </row>
    <row r="2112" spans="1:8" x14ac:dyDescent="0.2">
      <c r="A2112">
        <v>24.36</v>
      </c>
      <c r="B2112">
        <v>19.68</v>
      </c>
      <c r="C2112">
        <v>256.921875</v>
      </c>
      <c r="F2112">
        <v>0.19485148514851486</v>
      </c>
      <c r="G2112">
        <f t="shared" si="50"/>
        <v>514.00292405628954</v>
      </c>
      <c r="H2112">
        <v>24360</v>
      </c>
    </row>
    <row r="2113" spans="1:8" x14ac:dyDescent="0.2">
      <c r="A2113">
        <v>24.36</v>
      </c>
      <c r="B2113">
        <v>19.68</v>
      </c>
      <c r="C2113">
        <v>256.921875</v>
      </c>
      <c r="F2113">
        <v>0.19485148514851486</v>
      </c>
      <c r="G2113">
        <f t="shared" si="50"/>
        <v>514.00292405628954</v>
      </c>
      <c r="H2113">
        <v>24360</v>
      </c>
    </row>
    <row r="2114" spans="1:8" x14ac:dyDescent="0.2">
      <c r="A2114">
        <v>24.36</v>
      </c>
      <c r="B2114">
        <v>19.68</v>
      </c>
      <c r="C2114">
        <v>256.921875</v>
      </c>
      <c r="F2114">
        <v>0.19485148514851486</v>
      </c>
      <c r="G2114">
        <f t="shared" si="50"/>
        <v>514.00292405628954</v>
      </c>
      <c r="H2114">
        <v>24360</v>
      </c>
    </row>
    <row r="2115" spans="1:8" x14ac:dyDescent="0.2">
      <c r="A2115">
        <v>24.36</v>
      </c>
      <c r="B2115">
        <v>19.68</v>
      </c>
      <c r="C2115">
        <v>256.921875</v>
      </c>
      <c r="F2115">
        <v>0.19485148514851486</v>
      </c>
      <c r="G2115">
        <f t="shared" si="50"/>
        <v>514.00292405628954</v>
      </c>
      <c r="H2115">
        <v>24360</v>
      </c>
    </row>
    <row r="2116" spans="1:8" x14ac:dyDescent="0.2">
      <c r="A2116">
        <v>24.36</v>
      </c>
      <c r="B2116">
        <v>19.68</v>
      </c>
      <c r="C2116">
        <v>256.921875</v>
      </c>
      <c r="F2116">
        <v>0.19485148514851486</v>
      </c>
      <c r="G2116">
        <f t="shared" si="50"/>
        <v>514.00292405628954</v>
      </c>
      <c r="H2116">
        <v>24360</v>
      </c>
    </row>
    <row r="2117" spans="1:8" x14ac:dyDescent="0.2">
      <c r="A2117">
        <v>24.38</v>
      </c>
      <c r="B2117">
        <v>19.760000000000002</v>
      </c>
      <c r="C2117">
        <v>258.015625</v>
      </c>
      <c r="F2117">
        <v>0.19564356435643565</v>
      </c>
      <c r="G2117">
        <f>24380/(3.14*(7.77^2)/4)</f>
        <v>514.42492974106483</v>
      </c>
      <c r="H2117">
        <v>24380</v>
      </c>
    </row>
    <row r="2118" spans="1:8" x14ac:dyDescent="0.2">
      <c r="A2118">
        <v>24.38</v>
      </c>
      <c r="B2118">
        <v>19.760000000000002</v>
      </c>
      <c r="C2118">
        <v>258.015625</v>
      </c>
      <c r="F2118">
        <v>0.19564356435643565</v>
      </c>
      <c r="G2118">
        <f>24380/(3.14*(7.77^2)/4)</f>
        <v>514.42492974106483</v>
      </c>
      <c r="H2118">
        <v>24380</v>
      </c>
    </row>
    <row r="2119" spans="1:8" x14ac:dyDescent="0.2">
      <c r="A2119">
        <v>24.38</v>
      </c>
      <c r="B2119">
        <v>19.760000000000002</v>
      </c>
      <c r="C2119">
        <v>258.015625</v>
      </c>
      <c r="F2119">
        <v>0.19564356435643565</v>
      </c>
      <c r="G2119">
        <f>24380/(3.14*(7.77^2)/4)</f>
        <v>514.42492974106483</v>
      </c>
      <c r="H2119">
        <v>24380</v>
      </c>
    </row>
    <row r="2120" spans="1:8" x14ac:dyDescent="0.2">
      <c r="A2120">
        <v>24.36</v>
      </c>
      <c r="B2120">
        <v>19.79</v>
      </c>
      <c r="C2120">
        <v>258.34375</v>
      </c>
      <c r="F2120">
        <v>0.19594059405940592</v>
      </c>
      <c r="G2120">
        <f t="shared" ref="G2120:G2127" si="51">24360/(3.14*(7.77^2)/4)</f>
        <v>514.00292405628954</v>
      </c>
      <c r="H2120">
        <v>24360</v>
      </c>
    </row>
    <row r="2121" spans="1:8" x14ac:dyDescent="0.2">
      <c r="A2121">
        <v>24.36</v>
      </c>
      <c r="B2121">
        <v>19.79</v>
      </c>
      <c r="C2121">
        <v>258.34375</v>
      </c>
      <c r="F2121">
        <v>0.19594059405940592</v>
      </c>
      <c r="G2121">
        <f t="shared" si="51"/>
        <v>514.00292405628954</v>
      </c>
      <c r="H2121">
        <v>24360</v>
      </c>
    </row>
    <row r="2122" spans="1:8" x14ac:dyDescent="0.2">
      <c r="A2122">
        <v>24.36</v>
      </c>
      <c r="B2122">
        <v>19.79</v>
      </c>
      <c r="C2122">
        <v>258.34375</v>
      </c>
      <c r="F2122">
        <v>0.19594059405940592</v>
      </c>
      <c r="G2122">
        <f t="shared" si="51"/>
        <v>514.00292405628954</v>
      </c>
      <c r="H2122">
        <v>24360</v>
      </c>
    </row>
    <row r="2123" spans="1:8" x14ac:dyDescent="0.2">
      <c r="A2123">
        <v>24.36</v>
      </c>
      <c r="B2123">
        <v>19.79</v>
      </c>
      <c r="C2123">
        <v>258.34375</v>
      </c>
      <c r="F2123">
        <v>0.19594059405940592</v>
      </c>
      <c r="G2123">
        <f t="shared" si="51"/>
        <v>514.00292405628954</v>
      </c>
      <c r="H2123">
        <v>24360</v>
      </c>
    </row>
    <row r="2124" spans="1:8" x14ac:dyDescent="0.2">
      <c r="A2124">
        <v>24.36</v>
      </c>
      <c r="B2124">
        <v>19.79</v>
      </c>
      <c r="C2124">
        <v>258.34375</v>
      </c>
      <c r="F2124">
        <v>0.19594059405940592</v>
      </c>
      <c r="G2124">
        <f t="shared" si="51"/>
        <v>514.00292405628954</v>
      </c>
      <c r="H2124">
        <v>24360</v>
      </c>
    </row>
    <row r="2125" spans="1:8" x14ac:dyDescent="0.2">
      <c r="A2125">
        <v>24.36</v>
      </c>
      <c r="B2125">
        <v>19.79</v>
      </c>
      <c r="C2125">
        <v>258.34375</v>
      </c>
      <c r="F2125">
        <v>0.19594059405940592</v>
      </c>
      <c r="G2125">
        <f t="shared" si="51"/>
        <v>514.00292405628954</v>
      </c>
      <c r="H2125">
        <v>24360</v>
      </c>
    </row>
    <row r="2126" spans="1:8" x14ac:dyDescent="0.2">
      <c r="A2126">
        <v>24.36</v>
      </c>
      <c r="B2126">
        <v>19.79</v>
      </c>
      <c r="C2126">
        <v>258.34375</v>
      </c>
      <c r="F2126">
        <v>0.19594059405940592</v>
      </c>
      <c r="G2126">
        <f t="shared" si="51"/>
        <v>514.00292405628954</v>
      </c>
      <c r="H2126">
        <v>24360</v>
      </c>
    </row>
    <row r="2127" spans="1:8" x14ac:dyDescent="0.2">
      <c r="A2127">
        <v>24.36</v>
      </c>
      <c r="B2127">
        <v>19.79</v>
      </c>
      <c r="C2127">
        <v>258.34375</v>
      </c>
      <c r="F2127">
        <v>0.19594059405940592</v>
      </c>
      <c r="G2127">
        <f t="shared" si="51"/>
        <v>514.00292405628954</v>
      </c>
      <c r="H2127">
        <v>24360</v>
      </c>
    </row>
    <row r="2128" spans="1:8" x14ac:dyDescent="0.2">
      <c r="A2128">
        <v>24.34</v>
      </c>
      <c r="B2128">
        <v>19.86</v>
      </c>
      <c r="C2128">
        <v>259.21875</v>
      </c>
      <c r="F2128">
        <v>0.19663366336633664</v>
      </c>
      <c r="G2128">
        <f>24340/(3.14*(7.77^2)/4)</f>
        <v>513.58091837151426</v>
      </c>
      <c r="H2128">
        <v>24340</v>
      </c>
    </row>
    <row r="2129" spans="1:8" x14ac:dyDescent="0.2">
      <c r="A2129">
        <v>24.34</v>
      </c>
      <c r="B2129">
        <v>19.86</v>
      </c>
      <c r="C2129">
        <v>259.21875</v>
      </c>
      <c r="F2129">
        <v>0.19663366336633664</v>
      </c>
      <c r="G2129">
        <f>24340/(3.14*(7.77^2)/4)</f>
        <v>513.58091837151426</v>
      </c>
      <c r="H2129">
        <v>24340</v>
      </c>
    </row>
    <row r="2130" spans="1:8" x14ac:dyDescent="0.2">
      <c r="A2130">
        <v>24.38</v>
      </c>
      <c r="B2130">
        <v>19.88</v>
      </c>
      <c r="C2130">
        <v>259.4375</v>
      </c>
      <c r="F2130">
        <v>0.19683168316831681</v>
      </c>
      <c r="G2130">
        <f>24380/(3.14*(7.77^2)/4)</f>
        <v>514.42492974106483</v>
      </c>
      <c r="H2130">
        <v>24380</v>
      </c>
    </row>
    <row r="2131" spans="1:8" x14ac:dyDescent="0.2">
      <c r="A2131">
        <v>24.38</v>
      </c>
      <c r="B2131">
        <v>19.88</v>
      </c>
      <c r="C2131">
        <v>259.4375</v>
      </c>
      <c r="F2131">
        <v>0.19683168316831681</v>
      </c>
      <c r="G2131">
        <f>24380/(3.14*(7.77^2)/4)</f>
        <v>514.42492974106483</v>
      </c>
      <c r="H2131">
        <v>24380</v>
      </c>
    </row>
    <row r="2132" spans="1:8" x14ac:dyDescent="0.2">
      <c r="A2132">
        <v>24.34</v>
      </c>
      <c r="B2132">
        <v>19.899999999999999</v>
      </c>
      <c r="C2132">
        <v>259.765625</v>
      </c>
      <c r="F2132">
        <v>0.19702970297029701</v>
      </c>
      <c r="G2132">
        <f>24340/(3.14*(7.77^2)/4)</f>
        <v>513.58091837151426</v>
      </c>
      <c r="H2132">
        <v>24340</v>
      </c>
    </row>
    <row r="2133" spans="1:8" x14ac:dyDescent="0.2">
      <c r="A2133">
        <v>24.34</v>
      </c>
      <c r="B2133">
        <v>19.899999999999999</v>
      </c>
      <c r="C2133">
        <v>259.765625</v>
      </c>
      <c r="F2133">
        <v>0.19702970297029701</v>
      </c>
      <c r="G2133">
        <f>24340/(3.14*(7.77^2)/4)</f>
        <v>513.58091837151426</v>
      </c>
      <c r="H2133">
        <v>24340</v>
      </c>
    </row>
    <row r="2134" spans="1:8" x14ac:dyDescent="0.2">
      <c r="A2134">
        <v>24.34</v>
      </c>
      <c r="B2134">
        <v>19.899999999999999</v>
      </c>
      <c r="C2134">
        <v>259.765625</v>
      </c>
      <c r="F2134">
        <v>0.19702970297029701</v>
      </c>
      <c r="G2134">
        <f>24340/(3.14*(7.77^2)/4)</f>
        <v>513.58091837151426</v>
      </c>
      <c r="H2134">
        <v>24340</v>
      </c>
    </row>
    <row r="2135" spans="1:8" x14ac:dyDescent="0.2">
      <c r="A2135">
        <v>24.36</v>
      </c>
      <c r="B2135">
        <v>19.93</v>
      </c>
      <c r="C2135">
        <v>260.09375</v>
      </c>
      <c r="F2135">
        <v>0.19732673267326734</v>
      </c>
      <c r="G2135">
        <f>24360/(3.14*(7.77^2)/4)</f>
        <v>514.00292405628954</v>
      </c>
      <c r="H2135">
        <v>24360</v>
      </c>
    </row>
    <row r="2136" spans="1:8" x14ac:dyDescent="0.2">
      <c r="A2136">
        <v>24.36</v>
      </c>
      <c r="B2136">
        <v>19.93</v>
      </c>
      <c r="C2136">
        <v>260.09375</v>
      </c>
      <c r="F2136">
        <v>0.19732673267326734</v>
      </c>
      <c r="G2136">
        <f>24360/(3.14*(7.77^2)/4)</f>
        <v>514.00292405628954</v>
      </c>
      <c r="H2136">
        <v>24360</v>
      </c>
    </row>
    <row r="2137" spans="1:8" x14ac:dyDescent="0.2">
      <c r="A2137">
        <v>24.36</v>
      </c>
      <c r="B2137">
        <v>19.93</v>
      </c>
      <c r="C2137">
        <v>260.09375</v>
      </c>
      <c r="F2137">
        <v>0.19732673267326734</v>
      </c>
      <c r="G2137">
        <f>24360/(3.14*(7.77^2)/4)</f>
        <v>514.00292405628954</v>
      </c>
      <c r="H2137">
        <v>24360</v>
      </c>
    </row>
    <row r="2138" spans="1:8" x14ac:dyDescent="0.2">
      <c r="A2138">
        <v>24.36</v>
      </c>
      <c r="B2138">
        <v>19.93</v>
      </c>
      <c r="C2138">
        <v>260.09375</v>
      </c>
      <c r="F2138">
        <v>0.19732673267326734</v>
      </c>
      <c r="G2138">
        <f>24360/(3.14*(7.77^2)/4)</f>
        <v>514.00292405628954</v>
      </c>
      <c r="H2138">
        <v>24360</v>
      </c>
    </row>
    <row r="2139" spans="1:8" x14ac:dyDescent="0.2">
      <c r="A2139">
        <v>24.34</v>
      </c>
      <c r="B2139">
        <v>19.97</v>
      </c>
      <c r="C2139">
        <v>260.640625</v>
      </c>
      <c r="F2139">
        <v>0.1977227722772277</v>
      </c>
      <c r="G2139">
        <f>24340/(3.14*(7.77^2)/4)</f>
        <v>513.58091837151426</v>
      </c>
      <c r="H2139">
        <v>24340</v>
      </c>
    </row>
    <row r="2140" spans="1:8" x14ac:dyDescent="0.2">
      <c r="A2140">
        <v>24.34</v>
      </c>
      <c r="B2140">
        <v>19.97</v>
      </c>
      <c r="C2140">
        <v>260.640625</v>
      </c>
      <c r="F2140">
        <v>0.1977227722772277</v>
      </c>
      <c r="G2140">
        <f>24340/(3.14*(7.77^2)/4)</f>
        <v>513.58091837151426</v>
      </c>
      <c r="H2140">
        <v>24340</v>
      </c>
    </row>
    <row r="2141" spans="1:8" x14ac:dyDescent="0.2">
      <c r="A2141">
        <v>24.36</v>
      </c>
      <c r="B2141">
        <v>19.989999999999998</v>
      </c>
      <c r="C2141">
        <v>260.859375</v>
      </c>
      <c r="F2141">
        <v>0.1979207920792079</v>
      </c>
      <c r="G2141">
        <f>24360/(3.14*(7.77^2)/4)</f>
        <v>514.00292405628954</v>
      </c>
      <c r="H2141">
        <v>24360</v>
      </c>
    </row>
    <row r="2142" spans="1:8" x14ac:dyDescent="0.2">
      <c r="A2142">
        <v>24.36</v>
      </c>
      <c r="B2142">
        <v>19.989999999999998</v>
      </c>
      <c r="C2142">
        <v>260.859375</v>
      </c>
      <c r="F2142">
        <v>0.1979207920792079</v>
      </c>
      <c r="G2142">
        <f>24360/(3.14*(7.77^2)/4)</f>
        <v>514.00292405628954</v>
      </c>
      <c r="H2142">
        <v>24360</v>
      </c>
    </row>
    <row r="2143" spans="1:8" x14ac:dyDescent="0.2">
      <c r="A2143">
        <v>24.36</v>
      </c>
      <c r="B2143">
        <v>19.989999999999998</v>
      </c>
      <c r="C2143">
        <v>260.859375</v>
      </c>
      <c r="F2143">
        <v>0.1979207920792079</v>
      </c>
      <c r="G2143">
        <f>24360/(3.14*(7.77^2)/4)</f>
        <v>514.00292405628954</v>
      </c>
      <c r="H2143">
        <v>24360</v>
      </c>
    </row>
    <row r="2144" spans="1:8" x14ac:dyDescent="0.2">
      <c r="A2144">
        <v>24.36</v>
      </c>
      <c r="B2144">
        <v>19.989999999999998</v>
      </c>
      <c r="C2144">
        <v>260.859375</v>
      </c>
      <c r="F2144">
        <v>0.1979207920792079</v>
      </c>
      <c r="G2144">
        <f>24360/(3.14*(7.77^2)/4)</f>
        <v>514.00292405628954</v>
      </c>
      <c r="H2144">
        <v>24360</v>
      </c>
    </row>
    <row r="2145" spans="1:8" x14ac:dyDescent="0.2">
      <c r="A2145">
        <v>24.36</v>
      </c>
      <c r="B2145">
        <v>19.989999999999998</v>
      </c>
      <c r="C2145">
        <v>260.859375</v>
      </c>
      <c r="F2145">
        <v>0.1979207920792079</v>
      </c>
      <c r="G2145">
        <f>24360/(3.14*(7.77^2)/4)</f>
        <v>514.00292405628954</v>
      </c>
      <c r="H2145">
        <v>24360</v>
      </c>
    </row>
    <row r="2146" spans="1:8" x14ac:dyDescent="0.2">
      <c r="A2146">
        <v>24.38</v>
      </c>
      <c r="B2146">
        <v>20.03</v>
      </c>
      <c r="C2146">
        <v>261.40625</v>
      </c>
      <c r="F2146">
        <v>0.19831683168316833</v>
      </c>
      <c r="G2146">
        <f>24380/(3.14*(7.77^2)/4)</f>
        <v>514.42492974106483</v>
      </c>
      <c r="H2146">
        <v>24380</v>
      </c>
    </row>
    <row r="2147" spans="1:8" x14ac:dyDescent="0.2">
      <c r="A2147">
        <v>24.38</v>
      </c>
      <c r="B2147">
        <v>20.03</v>
      </c>
      <c r="C2147">
        <v>261.40625</v>
      </c>
      <c r="F2147">
        <v>0.19831683168316833</v>
      </c>
      <c r="G2147">
        <f>24380/(3.14*(7.77^2)/4)</f>
        <v>514.42492974106483</v>
      </c>
      <c r="H2147">
        <v>24380</v>
      </c>
    </row>
    <row r="2148" spans="1:8" x14ac:dyDescent="0.2">
      <c r="A2148">
        <v>24.38</v>
      </c>
      <c r="B2148">
        <v>20.03</v>
      </c>
      <c r="C2148">
        <v>261.40625</v>
      </c>
      <c r="F2148">
        <v>0.19831683168316833</v>
      </c>
      <c r="G2148">
        <f>24380/(3.14*(7.77^2)/4)</f>
        <v>514.42492974106483</v>
      </c>
      <c r="H2148">
        <v>24380</v>
      </c>
    </row>
    <row r="2149" spans="1:8" x14ac:dyDescent="0.2">
      <c r="A2149">
        <v>24.36</v>
      </c>
      <c r="B2149">
        <v>20.059999999999999</v>
      </c>
      <c r="C2149">
        <v>261.734375</v>
      </c>
      <c r="F2149">
        <v>0.1986138613861386</v>
      </c>
      <c r="G2149">
        <f>24360/(3.14*(7.77^2)/4)</f>
        <v>514.00292405628954</v>
      </c>
      <c r="H2149">
        <v>24360</v>
      </c>
    </row>
    <row r="2150" spans="1:8" x14ac:dyDescent="0.2">
      <c r="A2150">
        <v>24.36</v>
      </c>
      <c r="B2150">
        <v>20.059999999999999</v>
      </c>
      <c r="C2150">
        <v>261.734375</v>
      </c>
      <c r="F2150">
        <v>0.1986138613861386</v>
      </c>
      <c r="G2150">
        <f>24360/(3.14*(7.77^2)/4)</f>
        <v>514.00292405628954</v>
      </c>
      <c r="H2150">
        <v>24360</v>
      </c>
    </row>
    <row r="2151" spans="1:8" x14ac:dyDescent="0.2">
      <c r="A2151">
        <v>24.34</v>
      </c>
      <c r="B2151">
        <v>20.079999999999998</v>
      </c>
      <c r="C2151">
        <v>262.0625</v>
      </c>
      <c r="F2151">
        <v>0.19881188118811879</v>
      </c>
      <c r="G2151">
        <f>24340/(3.14*(7.77^2)/4)</f>
        <v>513.58091837151426</v>
      </c>
      <c r="H2151">
        <v>24340</v>
      </c>
    </row>
    <row r="2152" spans="1:8" x14ac:dyDescent="0.2">
      <c r="A2152">
        <v>24.34</v>
      </c>
      <c r="B2152">
        <v>20.079999999999998</v>
      </c>
      <c r="C2152">
        <v>262.0625</v>
      </c>
      <c r="F2152">
        <v>0.19881188118811879</v>
      </c>
      <c r="G2152">
        <f>24340/(3.14*(7.77^2)/4)</f>
        <v>513.58091837151426</v>
      </c>
      <c r="H2152">
        <v>24340</v>
      </c>
    </row>
    <row r="2153" spans="1:8" x14ac:dyDescent="0.2">
      <c r="A2153">
        <v>24.32</v>
      </c>
      <c r="B2153">
        <v>20.100000000000001</v>
      </c>
      <c r="C2153">
        <v>262.28125</v>
      </c>
      <c r="F2153">
        <v>0.19900990099009902</v>
      </c>
      <c r="G2153">
        <f>24320/(3.14*(7.77^2)/4)</f>
        <v>513.15891268673897</v>
      </c>
      <c r="H2153">
        <v>24320</v>
      </c>
    </row>
    <row r="2154" spans="1:8" x14ac:dyDescent="0.2">
      <c r="A2154">
        <v>24.32</v>
      </c>
      <c r="B2154">
        <v>20.100000000000001</v>
      </c>
      <c r="C2154">
        <v>262.28125</v>
      </c>
      <c r="F2154">
        <v>0.19900990099009902</v>
      </c>
      <c r="G2154">
        <f>24320/(3.14*(7.77^2)/4)</f>
        <v>513.15891268673897</v>
      </c>
      <c r="H2154">
        <v>24320</v>
      </c>
    </row>
    <row r="2155" spans="1:8" x14ac:dyDescent="0.2">
      <c r="A2155">
        <v>24.32</v>
      </c>
      <c r="B2155">
        <v>20.100000000000001</v>
      </c>
      <c r="C2155">
        <v>262.28125</v>
      </c>
      <c r="F2155">
        <v>0.19900990099009902</v>
      </c>
      <c r="G2155">
        <f>24320/(3.14*(7.77^2)/4)</f>
        <v>513.15891268673897</v>
      </c>
      <c r="H2155">
        <v>24320</v>
      </c>
    </row>
    <row r="2156" spans="1:8" x14ac:dyDescent="0.2">
      <c r="A2156">
        <v>24.34</v>
      </c>
      <c r="B2156">
        <v>20.13</v>
      </c>
      <c r="C2156">
        <v>262.609375</v>
      </c>
      <c r="F2156">
        <v>0.19930693069306929</v>
      </c>
      <c r="G2156">
        <f>24340/(3.14*(7.77^2)/4)</f>
        <v>513.58091837151426</v>
      </c>
      <c r="H2156">
        <v>24340</v>
      </c>
    </row>
    <row r="2157" spans="1:8" x14ac:dyDescent="0.2">
      <c r="A2157">
        <v>24.34</v>
      </c>
      <c r="B2157">
        <v>20.13</v>
      </c>
      <c r="C2157">
        <v>262.609375</v>
      </c>
      <c r="F2157">
        <v>0.19930693069306929</v>
      </c>
      <c r="G2157">
        <f>24340/(3.14*(7.77^2)/4)</f>
        <v>513.58091837151426</v>
      </c>
      <c r="H2157">
        <v>24340</v>
      </c>
    </row>
    <row r="2158" spans="1:8" x14ac:dyDescent="0.2">
      <c r="A2158">
        <v>24.34</v>
      </c>
      <c r="B2158">
        <v>20.13</v>
      </c>
      <c r="C2158">
        <v>262.609375</v>
      </c>
      <c r="F2158">
        <v>0.19930693069306929</v>
      </c>
      <c r="G2158">
        <f>24340/(3.14*(7.77^2)/4)</f>
        <v>513.58091837151426</v>
      </c>
      <c r="H2158">
        <v>24340</v>
      </c>
    </row>
    <row r="2159" spans="1:8" x14ac:dyDescent="0.2">
      <c r="A2159">
        <v>24.34</v>
      </c>
      <c r="B2159">
        <v>20.13</v>
      </c>
      <c r="C2159">
        <v>262.609375</v>
      </c>
      <c r="F2159">
        <v>0.19930693069306929</v>
      </c>
      <c r="G2159">
        <f>24340/(3.14*(7.77^2)/4)</f>
        <v>513.58091837151426</v>
      </c>
      <c r="H2159">
        <v>24340</v>
      </c>
    </row>
    <row r="2160" spans="1:8" x14ac:dyDescent="0.2">
      <c r="A2160">
        <v>24.36</v>
      </c>
      <c r="B2160">
        <v>20.170000000000002</v>
      </c>
      <c r="C2160">
        <v>263.15625</v>
      </c>
      <c r="F2160">
        <v>0.19970297029702971</v>
      </c>
      <c r="G2160">
        <f>24360/(3.14*(7.77^2)/4)</f>
        <v>514.00292405628954</v>
      </c>
      <c r="H2160">
        <v>24360</v>
      </c>
    </row>
    <row r="2161" spans="1:8" x14ac:dyDescent="0.2">
      <c r="A2161">
        <v>24.36</v>
      </c>
      <c r="B2161">
        <v>20.170000000000002</v>
      </c>
      <c r="C2161">
        <v>263.15625</v>
      </c>
      <c r="F2161">
        <v>0.19970297029702971</v>
      </c>
      <c r="G2161">
        <f>24360/(3.14*(7.77^2)/4)</f>
        <v>514.00292405628954</v>
      </c>
      <c r="H2161">
        <v>24360</v>
      </c>
    </row>
    <row r="2162" spans="1:8" x14ac:dyDescent="0.2">
      <c r="A2162">
        <v>24.36</v>
      </c>
      <c r="B2162">
        <v>20.170000000000002</v>
      </c>
      <c r="C2162">
        <v>263.15625</v>
      </c>
      <c r="F2162">
        <v>0.19970297029702971</v>
      </c>
      <c r="G2162">
        <f>24360/(3.14*(7.77^2)/4)</f>
        <v>514.00292405628954</v>
      </c>
      <c r="H2162">
        <v>24360</v>
      </c>
    </row>
    <row r="2163" spans="1:8" x14ac:dyDescent="0.2">
      <c r="A2163">
        <v>24.34</v>
      </c>
      <c r="B2163">
        <v>20.2</v>
      </c>
      <c r="C2163">
        <v>263.484375</v>
      </c>
      <c r="F2163">
        <v>0.19999999999999998</v>
      </c>
      <c r="G2163">
        <f>24340/(3.14*(7.77^2)/4)</f>
        <v>513.58091837151426</v>
      </c>
      <c r="H2163">
        <v>24340</v>
      </c>
    </row>
    <row r="2164" spans="1:8" x14ac:dyDescent="0.2">
      <c r="A2164">
        <v>24.34</v>
      </c>
      <c r="B2164">
        <v>20.2</v>
      </c>
      <c r="C2164">
        <v>263.484375</v>
      </c>
      <c r="F2164">
        <v>0.19999999999999998</v>
      </c>
      <c r="G2164">
        <f>24340/(3.14*(7.77^2)/4)</f>
        <v>513.58091837151426</v>
      </c>
      <c r="H2164">
        <v>24340</v>
      </c>
    </row>
    <row r="2165" spans="1:8" x14ac:dyDescent="0.2">
      <c r="A2165">
        <v>24.36</v>
      </c>
      <c r="B2165">
        <v>20.21</v>
      </c>
      <c r="C2165">
        <v>263.703125</v>
      </c>
      <c r="F2165">
        <v>0.20009900990099011</v>
      </c>
      <c r="G2165">
        <f>24360/(3.14*(7.77^2)/4)</f>
        <v>514.00292405628954</v>
      </c>
      <c r="H2165">
        <v>24360</v>
      </c>
    </row>
    <row r="2166" spans="1:8" x14ac:dyDescent="0.2">
      <c r="A2166">
        <v>24.36</v>
      </c>
      <c r="B2166">
        <v>20.21</v>
      </c>
      <c r="C2166">
        <v>263.703125</v>
      </c>
      <c r="F2166">
        <v>0.20009900990099011</v>
      </c>
      <c r="G2166">
        <f>24360/(3.14*(7.77^2)/4)</f>
        <v>514.00292405628954</v>
      </c>
      <c r="H2166">
        <v>24360</v>
      </c>
    </row>
    <row r="2167" spans="1:8" x14ac:dyDescent="0.2">
      <c r="A2167">
        <v>24.36</v>
      </c>
      <c r="B2167">
        <v>20.21</v>
      </c>
      <c r="C2167">
        <v>263.703125</v>
      </c>
      <c r="F2167">
        <v>0.20009900990099011</v>
      </c>
      <c r="G2167">
        <f>24360/(3.14*(7.77^2)/4)</f>
        <v>514.00292405628954</v>
      </c>
      <c r="H2167">
        <v>24360</v>
      </c>
    </row>
    <row r="2168" spans="1:8" x14ac:dyDescent="0.2">
      <c r="A2168">
        <v>24.34</v>
      </c>
      <c r="B2168">
        <v>20.239999999999998</v>
      </c>
      <c r="C2168">
        <v>264.03125</v>
      </c>
      <c r="F2168">
        <v>0.20039603960396038</v>
      </c>
      <c r="G2168">
        <f>24340/(3.14*(7.77^2)/4)</f>
        <v>513.58091837151426</v>
      </c>
      <c r="H2168">
        <v>24340</v>
      </c>
    </row>
    <row r="2169" spans="1:8" x14ac:dyDescent="0.2">
      <c r="A2169">
        <v>24.34</v>
      </c>
      <c r="B2169">
        <v>20.239999999999998</v>
      </c>
      <c r="C2169">
        <v>264.03125</v>
      </c>
      <c r="F2169">
        <v>0.20039603960396038</v>
      </c>
      <c r="G2169">
        <f>24340/(3.14*(7.77^2)/4)</f>
        <v>513.58091837151426</v>
      </c>
      <c r="H2169">
        <v>24340</v>
      </c>
    </row>
    <row r="2170" spans="1:8" x14ac:dyDescent="0.2">
      <c r="A2170">
        <v>24.36</v>
      </c>
      <c r="B2170">
        <v>20.260000000000002</v>
      </c>
      <c r="C2170">
        <v>264.25</v>
      </c>
      <c r="F2170">
        <v>0.20059405940594061</v>
      </c>
      <c r="G2170">
        <f>24360/(3.14*(7.77^2)/4)</f>
        <v>514.00292405628954</v>
      </c>
      <c r="H2170">
        <v>24360</v>
      </c>
    </row>
    <row r="2171" spans="1:8" x14ac:dyDescent="0.2">
      <c r="A2171">
        <v>24.36</v>
      </c>
      <c r="B2171">
        <v>20.260000000000002</v>
      </c>
      <c r="C2171">
        <v>264.25</v>
      </c>
      <c r="F2171">
        <v>0.20059405940594061</v>
      </c>
      <c r="G2171">
        <f>24360/(3.14*(7.77^2)/4)</f>
        <v>514.00292405628954</v>
      </c>
      <c r="H2171">
        <v>24360</v>
      </c>
    </row>
    <row r="2172" spans="1:8" x14ac:dyDescent="0.2">
      <c r="A2172">
        <v>24.34</v>
      </c>
      <c r="B2172">
        <v>20.28</v>
      </c>
      <c r="C2172">
        <v>264.578125</v>
      </c>
      <c r="F2172">
        <v>0.2007920792079208</v>
      </c>
      <c r="G2172">
        <f t="shared" ref="G2172:G2178" si="52">24340/(3.14*(7.77^2)/4)</f>
        <v>513.58091837151426</v>
      </c>
      <c r="H2172">
        <v>24340</v>
      </c>
    </row>
    <row r="2173" spans="1:8" x14ac:dyDescent="0.2">
      <c r="A2173">
        <v>24.34</v>
      </c>
      <c r="B2173">
        <v>20.28</v>
      </c>
      <c r="C2173">
        <v>264.578125</v>
      </c>
      <c r="F2173">
        <v>0.2007920792079208</v>
      </c>
      <c r="G2173">
        <f t="shared" si="52"/>
        <v>513.58091837151426</v>
      </c>
      <c r="H2173">
        <v>24340</v>
      </c>
    </row>
    <row r="2174" spans="1:8" x14ac:dyDescent="0.2">
      <c r="A2174">
        <v>24.34</v>
      </c>
      <c r="B2174">
        <v>20.28</v>
      </c>
      <c r="C2174">
        <v>264.578125</v>
      </c>
      <c r="F2174">
        <v>0.2007920792079208</v>
      </c>
      <c r="G2174">
        <f t="shared" si="52"/>
        <v>513.58091837151426</v>
      </c>
      <c r="H2174">
        <v>24340</v>
      </c>
    </row>
    <row r="2175" spans="1:8" x14ac:dyDescent="0.2">
      <c r="A2175">
        <v>24.34</v>
      </c>
      <c r="B2175">
        <v>20.28</v>
      </c>
      <c r="C2175">
        <v>264.578125</v>
      </c>
      <c r="F2175">
        <v>0.2007920792079208</v>
      </c>
      <c r="G2175">
        <f t="shared" si="52"/>
        <v>513.58091837151426</v>
      </c>
      <c r="H2175">
        <v>24340</v>
      </c>
    </row>
    <row r="2176" spans="1:8" x14ac:dyDescent="0.2">
      <c r="A2176">
        <v>24.34</v>
      </c>
      <c r="B2176">
        <v>20.28</v>
      </c>
      <c r="C2176">
        <v>264.578125</v>
      </c>
      <c r="F2176">
        <v>0.2007920792079208</v>
      </c>
      <c r="G2176">
        <f t="shared" si="52"/>
        <v>513.58091837151426</v>
      </c>
      <c r="H2176">
        <v>24340</v>
      </c>
    </row>
    <row r="2177" spans="1:8" x14ac:dyDescent="0.2">
      <c r="A2177">
        <v>24.34</v>
      </c>
      <c r="B2177">
        <v>20.28</v>
      </c>
      <c r="C2177">
        <v>264.578125</v>
      </c>
      <c r="F2177">
        <v>0.2007920792079208</v>
      </c>
      <c r="G2177">
        <f t="shared" si="52"/>
        <v>513.58091837151426</v>
      </c>
      <c r="H2177">
        <v>24340</v>
      </c>
    </row>
    <row r="2178" spans="1:8" x14ac:dyDescent="0.2">
      <c r="A2178">
        <v>24.34</v>
      </c>
      <c r="B2178">
        <v>20.28</v>
      </c>
      <c r="C2178">
        <v>264.578125</v>
      </c>
      <c r="F2178">
        <v>0.2007920792079208</v>
      </c>
      <c r="G2178">
        <f t="shared" si="52"/>
        <v>513.58091837151426</v>
      </c>
      <c r="H2178">
        <v>24340</v>
      </c>
    </row>
    <row r="2179" spans="1:8" x14ac:dyDescent="0.2">
      <c r="A2179">
        <v>24.32</v>
      </c>
      <c r="B2179">
        <v>20.350000000000001</v>
      </c>
      <c r="C2179">
        <v>265.453125</v>
      </c>
      <c r="F2179">
        <v>0.2014851485148515</v>
      </c>
      <c r="G2179">
        <f>24320/(3.14*(7.77^2)/4)</f>
        <v>513.15891268673897</v>
      </c>
      <c r="H2179">
        <v>24320</v>
      </c>
    </row>
    <row r="2180" spans="1:8" x14ac:dyDescent="0.2">
      <c r="A2180">
        <v>24.32</v>
      </c>
      <c r="B2180">
        <v>20.350000000000001</v>
      </c>
      <c r="C2180">
        <v>265.453125</v>
      </c>
      <c r="F2180">
        <v>0.2014851485148515</v>
      </c>
      <c r="G2180">
        <f>24320/(3.14*(7.77^2)/4)</f>
        <v>513.15891268673897</v>
      </c>
      <c r="H2180">
        <v>24320</v>
      </c>
    </row>
    <row r="2181" spans="1:8" x14ac:dyDescent="0.2">
      <c r="A2181">
        <v>24.34</v>
      </c>
      <c r="B2181">
        <v>20.37</v>
      </c>
      <c r="C2181">
        <v>265.671875</v>
      </c>
      <c r="F2181">
        <v>0.2016831683168317</v>
      </c>
      <c r="G2181">
        <f>24340/(3.14*(7.77^2)/4)</f>
        <v>513.58091837151426</v>
      </c>
      <c r="H2181">
        <v>24340</v>
      </c>
    </row>
    <row r="2182" spans="1:8" x14ac:dyDescent="0.2">
      <c r="A2182">
        <v>24.34</v>
      </c>
      <c r="B2182">
        <v>20.37</v>
      </c>
      <c r="C2182">
        <v>265.671875</v>
      </c>
      <c r="F2182">
        <v>0.2016831683168317</v>
      </c>
      <c r="G2182">
        <f>24340/(3.14*(7.77^2)/4)</f>
        <v>513.58091837151426</v>
      </c>
      <c r="H2182">
        <v>24340</v>
      </c>
    </row>
    <row r="2183" spans="1:8" x14ac:dyDescent="0.2">
      <c r="A2183">
        <v>24.34</v>
      </c>
      <c r="B2183">
        <v>20.37</v>
      </c>
      <c r="C2183">
        <v>265.671875</v>
      </c>
      <c r="F2183">
        <v>0.2016831683168317</v>
      </c>
      <c r="G2183">
        <f>24340/(3.14*(7.77^2)/4)</f>
        <v>513.58091837151426</v>
      </c>
      <c r="H2183">
        <v>24340</v>
      </c>
    </row>
    <row r="2184" spans="1:8" x14ac:dyDescent="0.2">
      <c r="A2184">
        <v>24.32</v>
      </c>
      <c r="B2184">
        <v>20.399999999999999</v>
      </c>
      <c r="C2184">
        <v>266</v>
      </c>
      <c r="F2184">
        <v>0.20198019801980197</v>
      </c>
      <c r="G2184">
        <f>24320/(3.14*(7.77^2)/4)</f>
        <v>513.15891268673897</v>
      </c>
      <c r="H2184">
        <v>24320</v>
      </c>
    </row>
    <row r="2185" spans="1:8" x14ac:dyDescent="0.2">
      <c r="A2185">
        <v>24.3</v>
      </c>
      <c r="B2185">
        <v>20.41</v>
      </c>
      <c r="C2185">
        <v>266.21875</v>
      </c>
      <c r="F2185">
        <v>0.20207920792079209</v>
      </c>
      <c r="G2185">
        <f>24300/(3.14*(7.77^2)/4)</f>
        <v>512.73690700196369</v>
      </c>
      <c r="H2185">
        <v>24300</v>
      </c>
    </row>
    <row r="2186" spans="1:8" x14ac:dyDescent="0.2">
      <c r="A2186">
        <v>24.3</v>
      </c>
      <c r="B2186">
        <v>20.41</v>
      </c>
      <c r="C2186">
        <v>266.21875</v>
      </c>
      <c r="F2186">
        <v>0.20207920792079209</v>
      </c>
      <c r="G2186">
        <f>24300/(3.14*(7.77^2)/4)</f>
        <v>512.73690700196369</v>
      </c>
      <c r="H2186">
        <v>24300</v>
      </c>
    </row>
    <row r="2187" spans="1:8" x14ac:dyDescent="0.2">
      <c r="A2187">
        <v>24.3</v>
      </c>
      <c r="B2187">
        <v>20.41</v>
      </c>
      <c r="C2187">
        <v>266.21875</v>
      </c>
      <c r="F2187">
        <v>0.20207920792079209</v>
      </c>
      <c r="G2187">
        <f>24300/(3.14*(7.77^2)/4)</f>
        <v>512.73690700196369</v>
      </c>
      <c r="H2187">
        <v>24300</v>
      </c>
    </row>
    <row r="2188" spans="1:8" x14ac:dyDescent="0.2">
      <c r="A2188">
        <v>24.32</v>
      </c>
      <c r="B2188">
        <v>20.440000000000001</v>
      </c>
      <c r="C2188">
        <v>266.546875</v>
      </c>
      <c r="F2188">
        <v>0.20237623762376239</v>
      </c>
      <c r="G2188">
        <f>24320/(3.14*(7.77^2)/4)</f>
        <v>513.15891268673897</v>
      </c>
      <c r="H2188">
        <v>24320</v>
      </c>
    </row>
    <row r="2189" spans="1:8" x14ac:dyDescent="0.2">
      <c r="A2189">
        <v>24.32</v>
      </c>
      <c r="B2189">
        <v>20.440000000000001</v>
      </c>
      <c r="C2189">
        <v>266.546875</v>
      </c>
      <c r="F2189">
        <v>0.20237623762376239</v>
      </c>
      <c r="G2189">
        <f>24320/(3.14*(7.77^2)/4)</f>
        <v>513.15891268673897</v>
      </c>
      <c r="H2189">
        <v>24320</v>
      </c>
    </row>
    <row r="2190" spans="1:8" x14ac:dyDescent="0.2">
      <c r="A2190">
        <v>24.32</v>
      </c>
      <c r="B2190">
        <v>20.440000000000001</v>
      </c>
      <c r="C2190">
        <v>266.546875</v>
      </c>
      <c r="F2190">
        <v>0.20237623762376239</v>
      </c>
      <c r="G2190">
        <f>24320/(3.14*(7.77^2)/4)</f>
        <v>513.15891268673897</v>
      </c>
      <c r="H2190">
        <v>24320</v>
      </c>
    </row>
    <row r="2191" spans="1:8" x14ac:dyDescent="0.2">
      <c r="A2191">
        <v>24.32</v>
      </c>
      <c r="B2191">
        <v>20.440000000000001</v>
      </c>
      <c r="C2191">
        <v>266.546875</v>
      </c>
      <c r="F2191">
        <v>0.20237623762376239</v>
      </c>
      <c r="G2191">
        <f>24320/(3.14*(7.77^2)/4)</f>
        <v>513.15891268673897</v>
      </c>
      <c r="H2191">
        <v>24320</v>
      </c>
    </row>
    <row r="2192" spans="1:8" x14ac:dyDescent="0.2">
      <c r="A2192">
        <v>24.3</v>
      </c>
      <c r="B2192">
        <v>20.48</v>
      </c>
      <c r="C2192">
        <v>267.09375</v>
      </c>
      <c r="F2192">
        <v>0.20277227722772279</v>
      </c>
      <c r="G2192">
        <f>24300/(3.14*(7.77^2)/4)</f>
        <v>512.73690700196369</v>
      </c>
      <c r="H2192">
        <v>24300</v>
      </c>
    </row>
    <row r="2193" spans="1:8" x14ac:dyDescent="0.2">
      <c r="A2193">
        <v>24.3</v>
      </c>
      <c r="B2193">
        <v>20.48</v>
      </c>
      <c r="C2193">
        <v>267.09375</v>
      </c>
      <c r="F2193">
        <v>0.20277227722772279</v>
      </c>
      <c r="G2193">
        <f>24300/(3.14*(7.77^2)/4)</f>
        <v>512.73690700196369</v>
      </c>
      <c r="H2193">
        <v>24300</v>
      </c>
    </row>
    <row r="2194" spans="1:8" x14ac:dyDescent="0.2">
      <c r="A2194">
        <v>24.3</v>
      </c>
      <c r="B2194">
        <v>20.48</v>
      </c>
      <c r="C2194">
        <v>267.09375</v>
      </c>
      <c r="F2194">
        <v>0.20277227722772279</v>
      </c>
      <c r="G2194">
        <f>24300/(3.14*(7.77^2)/4)</f>
        <v>512.73690700196369</v>
      </c>
      <c r="H2194">
        <v>24300</v>
      </c>
    </row>
    <row r="2195" spans="1:8" x14ac:dyDescent="0.2">
      <c r="A2195">
        <v>24.32</v>
      </c>
      <c r="B2195">
        <v>20.51</v>
      </c>
      <c r="C2195">
        <v>267.421875</v>
      </c>
      <c r="F2195">
        <v>0.20306930693069308</v>
      </c>
      <c r="G2195">
        <f>24320/(3.14*(7.77^2)/4)</f>
        <v>513.15891268673897</v>
      </c>
      <c r="H2195">
        <v>24320</v>
      </c>
    </row>
    <row r="2196" spans="1:8" x14ac:dyDescent="0.2">
      <c r="A2196">
        <v>24.32</v>
      </c>
      <c r="B2196">
        <v>20.51</v>
      </c>
      <c r="C2196">
        <v>267.421875</v>
      </c>
      <c r="F2196">
        <v>0.20306930693069308</v>
      </c>
      <c r="G2196">
        <f>24320/(3.14*(7.77^2)/4)</f>
        <v>513.15891268673897</v>
      </c>
      <c r="H2196">
        <v>24320</v>
      </c>
    </row>
    <row r="2197" spans="1:8" x14ac:dyDescent="0.2">
      <c r="A2197">
        <v>24.28</v>
      </c>
      <c r="B2197">
        <v>20.53</v>
      </c>
      <c r="C2197">
        <v>267.640625</v>
      </c>
      <c r="F2197">
        <v>0.20326732673267328</v>
      </c>
      <c r="G2197">
        <f>24280/(3.14*(7.77^2)/4)</f>
        <v>512.31490131718851</v>
      </c>
      <c r="H2197">
        <v>24280</v>
      </c>
    </row>
    <row r="2198" spans="1:8" x14ac:dyDescent="0.2">
      <c r="A2198">
        <v>24.28</v>
      </c>
      <c r="B2198">
        <v>20.53</v>
      </c>
      <c r="C2198">
        <v>267.640625</v>
      </c>
      <c r="F2198">
        <v>0.20326732673267328</v>
      </c>
      <c r="G2198">
        <f>24280/(3.14*(7.77^2)/4)</f>
        <v>512.31490131718851</v>
      </c>
      <c r="H2198">
        <v>24280</v>
      </c>
    </row>
    <row r="2199" spans="1:8" x14ac:dyDescent="0.2">
      <c r="A2199">
        <v>24.28</v>
      </c>
      <c r="B2199">
        <v>20.53</v>
      </c>
      <c r="C2199">
        <v>267.640625</v>
      </c>
      <c r="F2199">
        <v>0.20326732673267328</v>
      </c>
      <c r="G2199">
        <f>24280/(3.14*(7.77^2)/4)</f>
        <v>512.31490131718851</v>
      </c>
      <c r="H2199">
        <v>24280</v>
      </c>
    </row>
    <row r="2200" spans="1:8" x14ac:dyDescent="0.2">
      <c r="A2200">
        <v>24.28</v>
      </c>
      <c r="B2200">
        <v>20.53</v>
      </c>
      <c r="C2200">
        <v>267.640625</v>
      </c>
      <c r="F2200">
        <v>0.20326732673267328</v>
      </c>
      <c r="G2200">
        <f>24280/(3.14*(7.77^2)/4)</f>
        <v>512.31490131718851</v>
      </c>
      <c r="H2200">
        <v>24280</v>
      </c>
    </row>
    <row r="2201" spans="1:8" x14ac:dyDescent="0.2">
      <c r="A2201">
        <v>24.3</v>
      </c>
      <c r="B2201">
        <v>20.57</v>
      </c>
      <c r="C2201">
        <v>268.1875</v>
      </c>
      <c r="F2201">
        <v>0.20366336633663368</v>
      </c>
      <c r="G2201">
        <f>24300/(3.14*(7.77^2)/4)</f>
        <v>512.73690700196369</v>
      </c>
      <c r="H2201">
        <v>24300</v>
      </c>
    </row>
    <row r="2202" spans="1:8" x14ac:dyDescent="0.2">
      <c r="A2202">
        <v>24.3</v>
      </c>
      <c r="B2202">
        <v>20.57</v>
      </c>
      <c r="C2202">
        <v>268.1875</v>
      </c>
      <c r="F2202">
        <v>0.20366336633663368</v>
      </c>
      <c r="G2202">
        <f>24300/(3.14*(7.77^2)/4)</f>
        <v>512.73690700196369</v>
      </c>
      <c r="H2202">
        <v>24300</v>
      </c>
    </row>
    <row r="2203" spans="1:8" x14ac:dyDescent="0.2">
      <c r="A2203">
        <v>24.3</v>
      </c>
      <c r="B2203">
        <v>20.57</v>
      </c>
      <c r="C2203">
        <v>268.1875</v>
      </c>
      <c r="F2203">
        <v>0.20366336633663368</v>
      </c>
      <c r="G2203">
        <f>24300/(3.14*(7.77^2)/4)</f>
        <v>512.73690700196369</v>
      </c>
      <c r="H2203">
        <v>24300</v>
      </c>
    </row>
    <row r="2204" spans="1:8" x14ac:dyDescent="0.2">
      <c r="A2204">
        <v>24.3</v>
      </c>
      <c r="B2204">
        <v>20.57</v>
      </c>
      <c r="C2204">
        <v>268.1875</v>
      </c>
      <c r="F2204">
        <v>0.20366336633663368</v>
      </c>
      <c r="G2204">
        <f>24300/(3.14*(7.77^2)/4)</f>
        <v>512.73690700196369</v>
      </c>
      <c r="H2204">
        <v>24300</v>
      </c>
    </row>
    <row r="2205" spans="1:8" x14ac:dyDescent="0.2">
      <c r="A2205">
        <v>24.3</v>
      </c>
      <c r="B2205">
        <v>20.57</v>
      </c>
      <c r="C2205">
        <v>268.1875</v>
      </c>
      <c r="F2205">
        <v>0.20366336633663368</v>
      </c>
      <c r="G2205">
        <f>24300/(3.14*(7.77^2)/4)</f>
        <v>512.73690700196369</v>
      </c>
      <c r="H2205">
        <v>24300</v>
      </c>
    </row>
    <row r="2206" spans="1:8" x14ac:dyDescent="0.2">
      <c r="A2206">
        <v>24.28</v>
      </c>
      <c r="B2206">
        <v>20.62</v>
      </c>
      <c r="C2206">
        <v>268.84375</v>
      </c>
      <c r="F2206">
        <v>0.20415841584158417</v>
      </c>
      <c r="G2206">
        <f>24280/(3.14*(7.77^2)/4)</f>
        <v>512.31490131718851</v>
      </c>
      <c r="H2206">
        <v>24280</v>
      </c>
    </row>
    <row r="2207" spans="1:8" x14ac:dyDescent="0.2">
      <c r="A2207">
        <v>24.28</v>
      </c>
      <c r="B2207">
        <v>20.62</v>
      </c>
      <c r="C2207">
        <v>268.84375</v>
      </c>
      <c r="F2207">
        <v>0.20415841584158417</v>
      </c>
      <c r="G2207">
        <f>24280/(3.14*(7.77^2)/4)</f>
        <v>512.31490131718851</v>
      </c>
      <c r="H2207">
        <v>24280</v>
      </c>
    </row>
    <row r="2208" spans="1:8" x14ac:dyDescent="0.2">
      <c r="A2208">
        <v>24.28</v>
      </c>
      <c r="B2208">
        <v>20.62</v>
      </c>
      <c r="C2208">
        <v>268.84375</v>
      </c>
      <c r="F2208">
        <v>0.20415841584158417</v>
      </c>
      <c r="G2208">
        <f>24280/(3.14*(7.77^2)/4)</f>
        <v>512.31490131718851</v>
      </c>
      <c r="H2208">
        <v>24280</v>
      </c>
    </row>
    <row r="2209" spans="1:8" x14ac:dyDescent="0.2">
      <c r="A2209">
        <v>24.28</v>
      </c>
      <c r="B2209">
        <v>20.62</v>
      </c>
      <c r="C2209">
        <v>268.84375</v>
      </c>
      <c r="F2209">
        <v>0.20415841584158417</v>
      </c>
      <c r="G2209">
        <f>24280/(3.14*(7.77^2)/4)</f>
        <v>512.31490131718851</v>
      </c>
      <c r="H2209">
        <v>24280</v>
      </c>
    </row>
    <row r="2210" spans="1:8" x14ac:dyDescent="0.2">
      <c r="A2210">
        <v>24.28</v>
      </c>
      <c r="B2210">
        <v>20.62</v>
      </c>
      <c r="C2210">
        <v>268.84375</v>
      </c>
      <c r="F2210">
        <v>0.20415841584158417</v>
      </c>
      <c r="G2210">
        <f>24280/(3.14*(7.77^2)/4)</f>
        <v>512.31490131718851</v>
      </c>
      <c r="H2210">
        <v>24280</v>
      </c>
    </row>
    <row r="2211" spans="1:8" x14ac:dyDescent="0.2">
      <c r="A2211">
        <v>24.26</v>
      </c>
      <c r="B2211">
        <v>20.67</v>
      </c>
      <c r="C2211">
        <v>269.390625</v>
      </c>
      <c r="F2211">
        <v>0.20465346534653467</v>
      </c>
      <c r="G2211">
        <f>24260/(3.14*(7.77^2)/4)</f>
        <v>511.89289563241317</v>
      </c>
      <c r="H2211">
        <v>24260</v>
      </c>
    </row>
    <row r="2212" spans="1:8" x14ac:dyDescent="0.2">
      <c r="A2212">
        <v>24.22</v>
      </c>
      <c r="B2212">
        <v>20.68</v>
      </c>
      <c r="C2212">
        <v>269.609375</v>
      </c>
      <c r="F2212">
        <v>0.20475247524752474</v>
      </c>
      <c r="G2212">
        <f>24220/(3.14*(7.77^2)/4)</f>
        <v>511.0488842628626</v>
      </c>
      <c r="H2212">
        <v>24220</v>
      </c>
    </row>
    <row r="2213" spans="1:8" x14ac:dyDescent="0.2">
      <c r="A2213">
        <v>24.22</v>
      </c>
      <c r="B2213">
        <v>20.68</v>
      </c>
      <c r="C2213">
        <v>269.609375</v>
      </c>
      <c r="F2213">
        <v>0.20475247524752474</v>
      </c>
      <c r="G2213">
        <f>24220/(3.14*(7.77^2)/4)</f>
        <v>511.0488842628626</v>
      </c>
      <c r="H2213">
        <v>24220</v>
      </c>
    </row>
    <row r="2214" spans="1:8" x14ac:dyDescent="0.2">
      <c r="A2214">
        <v>24.22</v>
      </c>
      <c r="B2214">
        <v>20.68</v>
      </c>
      <c r="C2214">
        <v>269.609375</v>
      </c>
      <c r="F2214">
        <v>0.20475247524752474</v>
      </c>
      <c r="G2214">
        <f>24220/(3.14*(7.77^2)/4)</f>
        <v>511.0488842628626</v>
      </c>
      <c r="H2214">
        <v>24220</v>
      </c>
    </row>
    <row r="2215" spans="1:8" x14ac:dyDescent="0.2">
      <c r="A2215">
        <v>24.24</v>
      </c>
      <c r="B2215">
        <v>20.71</v>
      </c>
      <c r="C2215">
        <v>269.9375</v>
      </c>
      <c r="F2215">
        <v>0.20504950495049507</v>
      </c>
      <c r="G2215">
        <f>24240/(3.14*(7.77^2)/4)</f>
        <v>511.47088994763789</v>
      </c>
      <c r="H2215">
        <v>24240</v>
      </c>
    </row>
    <row r="2216" spans="1:8" x14ac:dyDescent="0.2">
      <c r="A2216">
        <v>24.24</v>
      </c>
      <c r="B2216">
        <v>20.71</v>
      </c>
      <c r="C2216">
        <v>269.9375</v>
      </c>
      <c r="F2216">
        <v>0.20504950495049507</v>
      </c>
      <c r="G2216">
        <f>24240/(3.14*(7.77^2)/4)</f>
        <v>511.47088994763789</v>
      </c>
      <c r="H2216">
        <v>24240</v>
      </c>
    </row>
    <row r="2217" spans="1:8" x14ac:dyDescent="0.2">
      <c r="A2217">
        <v>24.22</v>
      </c>
      <c r="B2217">
        <v>20.73</v>
      </c>
      <c r="C2217">
        <v>270.15625</v>
      </c>
      <c r="F2217">
        <v>0.20524752475247526</v>
      </c>
      <c r="G2217">
        <f>24220/(3.14*(7.77^2)/4)</f>
        <v>511.0488842628626</v>
      </c>
      <c r="H2217">
        <v>24220</v>
      </c>
    </row>
    <row r="2218" spans="1:8" x14ac:dyDescent="0.2">
      <c r="A2218">
        <v>24.22</v>
      </c>
      <c r="B2218">
        <v>20.73</v>
      </c>
      <c r="C2218">
        <v>270.15625</v>
      </c>
      <c r="F2218">
        <v>0.20524752475247526</v>
      </c>
      <c r="G2218">
        <f>24220/(3.14*(7.77^2)/4)</f>
        <v>511.0488842628626</v>
      </c>
      <c r="H2218">
        <v>24220</v>
      </c>
    </row>
    <row r="2219" spans="1:8" x14ac:dyDescent="0.2">
      <c r="A2219">
        <v>24.22</v>
      </c>
      <c r="B2219">
        <v>20.73</v>
      </c>
      <c r="C2219">
        <v>270.15625</v>
      </c>
      <c r="F2219">
        <v>0.20524752475247526</v>
      </c>
      <c r="G2219">
        <f>24220/(3.14*(7.77^2)/4)</f>
        <v>511.0488842628626</v>
      </c>
      <c r="H2219">
        <v>24220</v>
      </c>
    </row>
    <row r="2220" spans="1:8" x14ac:dyDescent="0.2">
      <c r="A2220">
        <v>24.24</v>
      </c>
      <c r="B2220">
        <v>20.75</v>
      </c>
      <c r="C2220">
        <v>270.484375</v>
      </c>
      <c r="F2220">
        <v>0.20544554455445543</v>
      </c>
      <c r="G2220">
        <f>24240/(3.14*(7.77^2)/4)</f>
        <v>511.47088994763789</v>
      </c>
      <c r="H2220">
        <v>24240</v>
      </c>
    </row>
    <row r="2221" spans="1:8" x14ac:dyDescent="0.2">
      <c r="A2221">
        <v>24.24</v>
      </c>
      <c r="B2221">
        <v>20.75</v>
      </c>
      <c r="C2221">
        <v>270.484375</v>
      </c>
      <c r="F2221">
        <v>0.20544554455445543</v>
      </c>
      <c r="G2221">
        <f>24240/(3.14*(7.77^2)/4)</f>
        <v>511.47088994763789</v>
      </c>
      <c r="H2221">
        <v>24240</v>
      </c>
    </row>
    <row r="2222" spans="1:8" x14ac:dyDescent="0.2">
      <c r="A2222">
        <v>24.24</v>
      </c>
      <c r="B2222">
        <v>20.75</v>
      </c>
      <c r="C2222">
        <v>270.484375</v>
      </c>
      <c r="F2222">
        <v>0.20544554455445543</v>
      </c>
      <c r="G2222">
        <f>24240/(3.14*(7.77^2)/4)</f>
        <v>511.47088994763789</v>
      </c>
      <c r="H2222">
        <v>24240</v>
      </c>
    </row>
    <row r="2223" spans="1:8" x14ac:dyDescent="0.2">
      <c r="A2223">
        <v>24.2</v>
      </c>
      <c r="B2223">
        <v>20.78</v>
      </c>
      <c r="C2223">
        <v>270.8125</v>
      </c>
      <c r="F2223">
        <v>0.20574257425742576</v>
      </c>
      <c r="G2223">
        <f t="shared" ref="G2223:G2228" si="53">24200/(3.14*(7.77^2)/4)</f>
        <v>510.62687857808737</v>
      </c>
      <c r="H2223">
        <v>24200</v>
      </c>
    </row>
    <row r="2224" spans="1:8" x14ac:dyDescent="0.2">
      <c r="A2224">
        <v>24.2</v>
      </c>
      <c r="B2224">
        <v>20.78</v>
      </c>
      <c r="C2224">
        <v>270.8125</v>
      </c>
      <c r="F2224">
        <v>0.20574257425742576</v>
      </c>
      <c r="G2224">
        <f t="shared" si="53"/>
        <v>510.62687857808737</v>
      </c>
      <c r="H2224">
        <v>24200</v>
      </c>
    </row>
    <row r="2225" spans="1:8" x14ac:dyDescent="0.2">
      <c r="A2225">
        <v>24.2</v>
      </c>
      <c r="B2225">
        <v>20.78</v>
      </c>
      <c r="C2225">
        <v>270.8125</v>
      </c>
      <c r="F2225">
        <v>0.20574257425742576</v>
      </c>
      <c r="G2225">
        <f t="shared" si="53"/>
        <v>510.62687857808737</v>
      </c>
      <c r="H2225">
        <v>24200</v>
      </c>
    </row>
    <row r="2226" spans="1:8" x14ac:dyDescent="0.2">
      <c r="A2226">
        <v>24.2</v>
      </c>
      <c r="B2226">
        <v>20.78</v>
      </c>
      <c r="C2226">
        <v>270.8125</v>
      </c>
      <c r="F2226">
        <v>0.20574257425742576</v>
      </c>
      <c r="G2226">
        <f t="shared" si="53"/>
        <v>510.62687857808737</v>
      </c>
      <c r="H2226">
        <v>24200</v>
      </c>
    </row>
    <row r="2227" spans="1:8" x14ac:dyDescent="0.2">
      <c r="A2227">
        <v>24.2</v>
      </c>
      <c r="B2227">
        <v>20.78</v>
      </c>
      <c r="C2227">
        <v>270.8125</v>
      </c>
      <c r="F2227">
        <v>0.20574257425742576</v>
      </c>
      <c r="G2227">
        <f t="shared" si="53"/>
        <v>510.62687857808737</v>
      </c>
      <c r="H2227">
        <v>24200</v>
      </c>
    </row>
    <row r="2228" spans="1:8" x14ac:dyDescent="0.2">
      <c r="A2228">
        <v>24.2</v>
      </c>
      <c r="B2228">
        <v>20.78</v>
      </c>
      <c r="C2228">
        <v>270.8125</v>
      </c>
      <c r="F2228">
        <v>0.20574257425742576</v>
      </c>
      <c r="G2228">
        <f t="shared" si="53"/>
        <v>510.62687857808737</v>
      </c>
      <c r="H2228">
        <v>24200</v>
      </c>
    </row>
    <row r="2229" spans="1:8" x14ac:dyDescent="0.2">
      <c r="A2229">
        <v>24.22</v>
      </c>
      <c r="B2229">
        <v>20.84</v>
      </c>
      <c r="C2229">
        <v>271.578125</v>
      </c>
      <c r="F2229">
        <v>0.20633663366336633</v>
      </c>
      <c r="G2229">
        <f>24220/(3.14*(7.77^2)/4)</f>
        <v>511.0488842628626</v>
      </c>
      <c r="H2229">
        <v>24220</v>
      </c>
    </row>
    <row r="2230" spans="1:8" x14ac:dyDescent="0.2">
      <c r="A2230">
        <v>24.22</v>
      </c>
      <c r="B2230">
        <v>20.84</v>
      </c>
      <c r="C2230">
        <v>271.578125</v>
      </c>
      <c r="F2230">
        <v>0.20633663366336633</v>
      </c>
      <c r="G2230">
        <f>24220/(3.14*(7.77^2)/4)</f>
        <v>511.0488842628626</v>
      </c>
      <c r="H2230">
        <v>24220</v>
      </c>
    </row>
    <row r="2231" spans="1:8" x14ac:dyDescent="0.2">
      <c r="A2231">
        <v>24.22</v>
      </c>
      <c r="B2231">
        <v>20.84</v>
      </c>
      <c r="C2231">
        <v>271.578125</v>
      </c>
      <c r="F2231">
        <v>0.20633663366336633</v>
      </c>
      <c r="G2231">
        <f>24220/(3.14*(7.77^2)/4)</f>
        <v>511.0488842628626</v>
      </c>
      <c r="H2231">
        <v>24220</v>
      </c>
    </row>
    <row r="2232" spans="1:8" x14ac:dyDescent="0.2">
      <c r="A2232">
        <v>24.18</v>
      </c>
      <c r="B2232">
        <v>20.87</v>
      </c>
      <c r="C2232">
        <v>271.90625</v>
      </c>
      <c r="F2232">
        <v>0.20663366336633665</v>
      </c>
      <c r="G2232">
        <f>24180/(3.14*(7.77^2)/4)</f>
        <v>510.20487289331209</v>
      </c>
      <c r="H2232">
        <v>24180</v>
      </c>
    </row>
    <row r="2233" spans="1:8" x14ac:dyDescent="0.2">
      <c r="A2233">
        <v>24.18</v>
      </c>
      <c r="B2233">
        <v>20.87</v>
      </c>
      <c r="C2233">
        <v>271.90625</v>
      </c>
      <c r="F2233">
        <v>0.20663366336633665</v>
      </c>
      <c r="G2233">
        <f>24180/(3.14*(7.77^2)/4)</f>
        <v>510.20487289331209</v>
      </c>
      <c r="H2233">
        <v>24180</v>
      </c>
    </row>
    <row r="2234" spans="1:8" x14ac:dyDescent="0.2">
      <c r="A2234">
        <v>24.18</v>
      </c>
      <c r="B2234">
        <v>20.87</v>
      </c>
      <c r="C2234">
        <v>271.90625</v>
      </c>
      <c r="F2234">
        <v>0.20663366336633665</v>
      </c>
      <c r="G2234">
        <f>24180/(3.14*(7.77^2)/4)</f>
        <v>510.20487289331209</v>
      </c>
      <c r="H2234">
        <v>24180</v>
      </c>
    </row>
    <row r="2235" spans="1:8" x14ac:dyDescent="0.2">
      <c r="A2235">
        <v>24.16</v>
      </c>
      <c r="B2235">
        <v>20.89</v>
      </c>
      <c r="C2235">
        <v>272.234375</v>
      </c>
      <c r="F2235">
        <v>0.20683168316831685</v>
      </c>
      <c r="G2235">
        <f>24160/(3.14*(7.77^2)/4)</f>
        <v>509.7828672085368</v>
      </c>
      <c r="H2235">
        <v>24160</v>
      </c>
    </row>
    <row r="2236" spans="1:8" x14ac:dyDescent="0.2">
      <c r="A2236">
        <v>24.16</v>
      </c>
      <c r="B2236">
        <v>20.89</v>
      </c>
      <c r="C2236">
        <v>272.234375</v>
      </c>
      <c r="F2236">
        <v>0.20683168316831685</v>
      </c>
      <c r="G2236">
        <f>24160/(3.14*(7.77^2)/4)</f>
        <v>509.7828672085368</v>
      </c>
      <c r="H2236">
        <v>24160</v>
      </c>
    </row>
    <row r="2237" spans="1:8" x14ac:dyDescent="0.2">
      <c r="A2237">
        <v>24.14</v>
      </c>
      <c r="B2237">
        <v>20.91</v>
      </c>
      <c r="C2237">
        <v>272.453125</v>
      </c>
      <c r="F2237">
        <v>0.20702970297029702</v>
      </c>
      <c r="G2237">
        <f>24140/(3.14*(7.77^2)/4)</f>
        <v>509.36086152376151</v>
      </c>
      <c r="H2237">
        <v>24140</v>
      </c>
    </row>
    <row r="2238" spans="1:8" x14ac:dyDescent="0.2">
      <c r="A2238">
        <v>24.14</v>
      </c>
      <c r="B2238">
        <v>20.91</v>
      </c>
      <c r="C2238">
        <v>272.453125</v>
      </c>
      <c r="F2238">
        <v>0.20702970297029702</v>
      </c>
      <c r="G2238">
        <f>24140/(3.14*(7.77^2)/4)</f>
        <v>509.36086152376151</v>
      </c>
      <c r="H2238">
        <v>24140</v>
      </c>
    </row>
    <row r="2239" spans="1:8" x14ac:dyDescent="0.2">
      <c r="A2239">
        <v>24.14</v>
      </c>
      <c r="B2239">
        <v>20.91</v>
      </c>
      <c r="C2239">
        <v>272.453125</v>
      </c>
      <c r="F2239">
        <v>0.20702970297029702</v>
      </c>
      <c r="G2239">
        <f>24140/(3.14*(7.77^2)/4)</f>
        <v>509.36086152376151</v>
      </c>
      <c r="H2239">
        <v>24140</v>
      </c>
    </row>
    <row r="2240" spans="1:8" x14ac:dyDescent="0.2">
      <c r="A2240">
        <v>24.12</v>
      </c>
      <c r="B2240">
        <v>20.94</v>
      </c>
      <c r="C2240">
        <v>272.78125</v>
      </c>
      <c r="F2240">
        <v>0.20732673267326734</v>
      </c>
      <c r="G2240">
        <f>24120/(3.14*(7.77^2)/4)</f>
        <v>508.93885583898623</v>
      </c>
      <c r="H2240">
        <v>24120</v>
      </c>
    </row>
    <row r="2241" spans="1:8" x14ac:dyDescent="0.2">
      <c r="A2241">
        <v>24.12</v>
      </c>
      <c r="B2241">
        <v>20.94</v>
      </c>
      <c r="C2241">
        <v>272.78125</v>
      </c>
      <c r="F2241">
        <v>0.20732673267326734</v>
      </c>
      <c r="G2241">
        <f>24120/(3.14*(7.77^2)/4)</f>
        <v>508.93885583898623</v>
      </c>
      <c r="H2241">
        <v>24120</v>
      </c>
    </row>
    <row r="2242" spans="1:8" x14ac:dyDescent="0.2">
      <c r="A2242">
        <v>24.1</v>
      </c>
      <c r="B2242">
        <v>20.96</v>
      </c>
      <c r="C2242">
        <v>273</v>
      </c>
      <c r="F2242">
        <v>0.20752475247524754</v>
      </c>
      <c r="G2242">
        <f>24100/(3.14*(7.77^2)/4)</f>
        <v>508.51685015421094</v>
      </c>
      <c r="H2242">
        <v>24100</v>
      </c>
    </row>
    <row r="2243" spans="1:8" x14ac:dyDescent="0.2">
      <c r="A2243">
        <v>24.1</v>
      </c>
      <c r="B2243">
        <v>20.96</v>
      </c>
      <c r="C2243">
        <v>273</v>
      </c>
      <c r="F2243">
        <v>0.20752475247524754</v>
      </c>
      <c r="G2243">
        <f>24100/(3.14*(7.77^2)/4)</f>
        <v>508.51685015421094</v>
      </c>
      <c r="H2243">
        <v>24100</v>
      </c>
    </row>
    <row r="2244" spans="1:8" x14ac:dyDescent="0.2">
      <c r="A2244">
        <v>24.12</v>
      </c>
      <c r="B2244">
        <v>20.98</v>
      </c>
      <c r="C2244">
        <v>273.328125</v>
      </c>
      <c r="F2244">
        <v>0.20772277227722774</v>
      </c>
      <c r="G2244">
        <f>24120/(3.14*(7.77^2)/4)</f>
        <v>508.93885583898623</v>
      </c>
      <c r="H2244">
        <v>24120</v>
      </c>
    </row>
    <row r="2245" spans="1:8" x14ac:dyDescent="0.2">
      <c r="A2245">
        <v>24.12</v>
      </c>
      <c r="B2245">
        <v>20.98</v>
      </c>
      <c r="C2245">
        <v>273.328125</v>
      </c>
      <c r="F2245">
        <v>0.20772277227722774</v>
      </c>
      <c r="G2245">
        <f>24120/(3.14*(7.77^2)/4)</f>
        <v>508.93885583898623</v>
      </c>
      <c r="H2245">
        <v>24120</v>
      </c>
    </row>
    <row r="2246" spans="1:8" x14ac:dyDescent="0.2">
      <c r="A2246">
        <v>24.1</v>
      </c>
      <c r="B2246">
        <v>21</v>
      </c>
      <c r="C2246">
        <v>273.546875</v>
      </c>
      <c r="F2246">
        <v>0.20792079207920791</v>
      </c>
      <c r="G2246">
        <f>24100/(3.14*(7.77^2)/4)</f>
        <v>508.51685015421094</v>
      </c>
      <c r="H2246">
        <v>24100</v>
      </c>
    </row>
    <row r="2247" spans="1:8" x14ac:dyDescent="0.2">
      <c r="A2247">
        <v>24.1</v>
      </c>
      <c r="B2247">
        <v>21</v>
      </c>
      <c r="C2247">
        <v>273.546875</v>
      </c>
      <c r="F2247">
        <v>0.20792079207920791</v>
      </c>
      <c r="G2247">
        <f>24100/(3.14*(7.77^2)/4)</f>
        <v>508.51685015421094</v>
      </c>
      <c r="H2247">
        <v>24100</v>
      </c>
    </row>
    <row r="2248" spans="1:8" x14ac:dyDescent="0.2">
      <c r="A2248">
        <v>24.1</v>
      </c>
      <c r="B2248">
        <v>21</v>
      </c>
      <c r="C2248">
        <v>273.546875</v>
      </c>
      <c r="F2248">
        <v>0.20792079207920791</v>
      </c>
      <c r="G2248">
        <f>24100/(3.14*(7.77^2)/4)</f>
        <v>508.51685015421094</v>
      </c>
      <c r="H2248">
        <v>24100</v>
      </c>
    </row>
    <row r="2249" spans="1:8" x14ac:dyDescent="0.2">
      <c r="A2249">
        <v>24.06</v>
      </c>
      <c r="B2249">
        <v>21.03</v>
      </c>
      <c r="C2249">
        <v>273.875</v>
      </c>
      <c r="F2249">
        <v>0.20821782178217824</v>
      </c>
      <c r="G2249">
        <f>24060/(3.14*(7.77^2)/4)</f>
        <v>507.67283878466037</v>
      </c>
      <c r="H2249">
        <v>24060</v>
      </c>
    </row>
    <row r="2250" spans="1:8" x14ac:dyDescent="0.2">
      <c r="A2250">
        <v>24.06</v>
      </c>
      <c r="B2250">
        <v>21.03</v>
      </c>
      <c r="C2250">
        <v>273.875</v>
      </c>
      <c r="F2250">
        <v>0.20821782178217824</v>
      </c>
      <c r="G2250">
        <f>24060/(3.14*(7.77^2)/4)</f>
        <v>507.67283878466037</v>
      </c>
      <c r="H2250">
        <v>24060</v>
      </c>
    </row>
    <row r="2251" spans="1:8" x14ac:dyDescent="0.2">
      <c r="A2251">
        <v>24.06</v>
      </c>
      <c r="B2251">
        <v>21.03</v>
      </c>
      <c r="C2251">
        <v>273.875</v>
      </c>
      <c r="F2251">
        <v>0.20821782178217824</v>
      </c>
      <c r="G2251">
        <f>24060/(3.14*(7.77^2)/4)</f>
        <v>507.67283878466037</v>
      </c>
      <c r="H2251">
        <v>24060</v>
      </c>
    </row>
    <row r="2252" spans="1:8" x14ac:dyDescent="0.2">
      <c r="A2252">
        <v>24.04</v>
      </c>
      <c r="B2252">
        <v>21.06</v>
      </c>
      <c r="C2252">
        <v>274.203125</v>
      </c>
      <c r="F2252">
        <v>0.20851485148514851</v>
      </c>
      <c r="G2252">
        <f>24040/(3.14*(7.77^2)/4)</f>
        <v>507.25083309988514</v>
      </c>
      <c r="H2252">
        <v>24040</v>
      </c>
    </row>
    <row r="2253" spans="1:8" x14ac:dyDescent="0.2">
      <c r="A2253">
        <v>24.04</v>
      </c>
      <c r="B2253">
        <v>21.06</v>
      </c>
      <c r="C2253">
        <v>274.203125</v>
      </c>
      <c r="F2253">
        <v>0.20851485148514851</v>
      </c>
      <c r="G2253">
        <f>24040/(3.14*(7.77^2)/4)</f>
        <v>507.25083309988514</v>
      </c>
      <c r="H2253">
        <v>24040</v>
      </c>
    </row>
    <row r="2254" spans="1:8" x14ac:dyDescent="0.2">
      <c r="A2254">
        <v>24.04</v>
      </c>
      <c r="B2254">
        <v>21.06</v>
      </c>
      <c r="C2254">
        <v>274.203125</v>
      </c>
      <c r="F2254">
        <v>0.20851485148514851</v>
      </c>
      <c r="G2254">
        <f>24040/(3.14*(7.77^2)/4)</f>
        <v>507.25083309988514</v>
      </c>
      <c r="H2254">
        <v>24040</v>
      </c>
    </row>
    <row r="2255" spans="1:8" x14ac:dyDescent="0.2">
      <c r="A2255">
        <v>24.04</v>
      </c>
      <c r="B2255">
        <v>21.06</v>
      </c>
      <c r="C2255">
        <v>274.203125</v>
      </c>
      <c r="F2255">
        <v>0.20851485148514851</v>
      </c>
      <c r="G2255">
        <f>24040/(3.14*(7.77^2)/4)</f>
        <v>507.25083309988514</v>
      </c>
      <c r="H2255">
        <v>24040</v>
      </c>
    </row>
    <row r="2256" spans="1:8" x14ac:dyDescent="0.2">
      <c r="A2256">
        <v>24.04</v>
      </c>
      <c r="B2256">
        <v>21.06</v>
      </c>
      <c r="C2256">
        <v>274.203125</v>
      </c>
      <c r="F2256">
        <v>0.20851485148514851</v>
      </c>
      <c r="G2256">
        <f>24040/(3.14*(7.77^2)/4)</f>
        <v>507.25083309988514</v>
      </c>
      <c r="H2256">
        <v>24040</v>
      </c>
    </row>
    <row r="2257" spans="1:8" x14ac:dyDescent="0.2">
      <c r="A2257">
        <v>24.02</v>
      </c>
      <c r="B2257">
        <v>21.1</v>
      </c>
      <c r="C2257">
        <v>274.75</v>
      </c>
      <c r="F2257">
        <v>0.20891089108910893</v>
      </c>
      <c r="G2257">
        <f>24020/(3.14*(7.77^2)/4)</f>
        <v>506.82882741510986</v>
      </c>
      <c r="H2257">
        <v>24020</v>
      </c>
    </row>
    <row r="2258" spans="1:8" x14ac:dyDescent="0.2">
      <c r="A2258">
        <v>24.02</v>
      </c>
      <c r="B2258">
        <v>21.1</v>
      </c>
      <c r="C2258">
        <v>274.75</v>
      </c>
      <c r="F2258">
        <v>0.20891089108910893</v>
      </c>
      <c r="G2258">
        <f>24020/(3.14*(7.77^2)/4)</f>
        <v>506.82882741510986</v>
      </c>
      <c r="H2258">
        <v>24020</v>
      </c>
    </row>
    <row r="2259" spans="1:8" x14ac:dyDescent="0.2">
      <c r="A2259">
        <v>24.02</v>
      </c>
      <c r="B2259">
        <v>21.1</v>
      </c>
      <c r="C2259">
        <v>274.75</v>
      </c>
      <c r="F2259">
        <v>0.20891089108910893</v>
      </c>
      <c r="G2259">
        <f>24020/(3.14*(7.77^2)/4)</f>
        <v>506.82882741510986</v>
      </c>
      <c r="H2259">
        <v>24020</v>
      </c>
    </row>
    <row r="2260" spans="1:8" x14ac:dyDescent="0.2">
      <c r="A2260">
        <v>24.02</v>
      </c>
      <c r="B2260">
        <v>21.1</v>
      </c>
      <c r="C2260">
        <v>274.75</v>
      </c>
      <c r="F2260">
        <v>0.20891089108910893</v>
      </c>
      <c r="G2260">
        <f>24020/(3.14*(7.77^2)/4)</f>
        <v>506.82882741510986</v>
      </c>
      <c r="H2260">
        <v>24020</v>
      </c>
    </row>
    <row r="2261" spans="1:8" x14ac:dyDescent="0.2">
      <c r="A2261">
        <v>24.02</v>
      </c>
      <c r="B2261">
        <v>21.1</v>
      </c>
      <c r="C2261">
        <v>274.75</v>
      </c>
      <c r="F2261">
        <v>0.20891089108910893</v>
      </c>
      <c r="G2261">
        <f>24020/(3.14*(7.77^2)/4)</f>
        <v>506.82882741510986</v>
      </c>
      <c r="H2261">
        <v>24020</v>
      </c>
    </row>
    <row r="2262" spans="1:8" x14ac:dyDescent="0.2">
      <c r="A2262">
        <v>23.98</v>
      </c>
      <c r="B2262">
        <v>21.15</v>
      </c>
      <c r="C2262">
        <v>275.296875</v>
      </c>
      <c r="F2262">
        <v>0.2094059405940594</v>
      </c>
      <c r="G2262">
        <f>23980/(3.14*(7.77^2)/4)</f>
        <v>505.98481604555928</v>
      </c>
      <c r="H2262">
        <v>23980</v>
      </c>
    </row>
    <row r="2263" spans="1:8" x14ac:dyDescent="0.2">
      <c r="A2263">
        <v>23.98</v>
      </c>
      <c r="B2263">
        <v>21.15</v>
      </c>
      <c r="C2263">
        <v>275.296875</v>
      </c>
      <c r="F2263">
        <v>0.2094059405940594</v>
      </c>
      <c r="G2263">
        <f>23980/(3.14*(7.77^2)/4)</f>
        <v>505.98481604555928</v>
      </c>
      <c r="H2263">
        <v>23980</v>
      </c>
    </row>
    <row r="2264" spans="1:8" x14ac:dyDescent="0.2">
      <c r="A2264">
        <v>23.94</v>
      </c>
      <c r="B2264">
        <v>21.17</v>
      </c>
      <c r="C2264">
        <v>275.515625</v>
      </c>
      <c r="F2264">
        <v>0.20960396039603962</v>
      </c>
      <c r="G2264">
        <f>23940/(3.14*(7.77^2)/4)</f>
        <v>505.14080467600871</v>
      </c>
      <c r="H2264">
        <v>23940</v>
      </c>
    </row>
    <row r="2265" spans="1:8" x14ac:dyDescent="0.2">
      <c r="A2265">
        <v>23.94</v>
      </c>
      <c r="B2265">
        <v>21.17</v>
      </c>
      <c r="C2265">
        <v>275.515625</v>
      </c>
      <c r="F2265">
        <v>0.20960396039603962</v>
      </c>
      <c r="G2265">
        <f>23940/(3.14*(7.77^2)/4)</f>
        <v>505.14080467600871</v>
      </c>
      <c r="H2265">
        <v>23940</v>
      </c>
    </row>
    <row r="2266" spans="1:8" x14ac:dyDescent="0.2">
      <c r="A2266">
        <v>23.94</v>
      </c>
      <c r="B2266">
        <v>21.17</v>
      </c>
      <c r="C2266">
        <v>275.515625</v>
      </c>
      <c r="F2266">
        <v>0.20960396039603962</v>
      </c>
      <c r="G2266">
        <f>23940/(3.14*(7.77^2)/4)</f>
        <v>505.14080467600871</v>
      </c>
      <c r="H2266">
        <v>23940</v>
      </c>
    </row>
    <row r="2267" spans="1:8" x14ac:dyDescent="0.2">
      <c r="A2267">
        <v>23.94</v>
      </c>
      <c r="B2267">
        <v>21.17</v>
      </c>
      <c r="C2267">
        <v>275.515625</v>
      </c>
      <c r="F2267">
        <v>0.20960396039603962</v>
      </c>
      <c r="G2267">
        <f>23940/(3.14*(7.77^2)/4)</f>
        <v>505.14080467600871</v>
      </c>
      <c r="H2267">
        <v>23940</v>
      </c>
    </row>
    <row r="2268" spans="1:8" x14ac:dyDescent="0.2">
      <c r="A2268">
        <v>23.94</v>
      </c>
      <c r="B2268">
        <v>21.17</v>
      </c>
      <c r="C2268">
        <v>275.515625</v>
      </c>
      <c r="F2268">
        <v>0.20960396039603962</v>
      </c>
      <c r="G2268">
        <f>23940/(3.14*(7.77^2)/4)</f>
        <v>505.14080467600871</v>
      </c>
      <c r="H2268">
        <v>23940</v>
      </c>
    </row>
    <row r="2269" spans="1:8" x14ac:dyDescent="0.2">
      <c r="A2269">
        <v>23.92</v>
      </c>
      <c r="B2269">
        <v>21.22</v>
      </c>
      <c r="C2269">
        <v>276.171875</v>
      </c>
      <c r="F2269">
        <v>0.21009900990099009</v>
      </c>
      <c r="G2269">
        <f>23920/(3.14*(7.77^2)/4)</f>
        <v>504.71879899123343</v>
      </c>
      <c r="H2269">
        <v>23920</v>
      </c>
    </row>
    <row r="2270" spans="1:8" x14ac:dyDescent="0.2">
      <c r="A2270">
        <v>23.92</v>
      </c>
      <c r="B2270">
        <v>21.22</v>
      </c>
      <c r="C2270">
        <v>276.171875</v>
      </c>
      <c r="F2270">
        <v>0.21009900990099009</v>
      </c>
      <c r="G2270">
        <f>23920/(3.14*(7.77^2)/4)</f>
        <v>504.71879899123343</v>
      </c>
      <c r="H2270">
        <v>23920</v>
      </c>
    </row>
    <row r="2271" spans="1:8" x14ac:dyDescent="0.2">
      <c r="A2271">
        <v>23.9</v>
      </c>
      <c r="B2271">
        <v>21.24</v>
      </c>
      <c r="C2271">
        <v>276.390625</v>
      </c>
      <c r="F2271">
        <v>0.21029702970297029</v>
      </c>
      <c r="G2271">
        <f>23900/(3.14*(7.77^2)/4)</f>
        <v>504.29679330645814</v>
      </c>
      <c r="H2271">
        <v>23900</v>
      </c>
    </row>
    <row r="2272" spans="1:8" x14ac:dyDescent="0.2">
      <c r="A2272">
        <v>23.9</v>
      </c>
      <c r="B2272">
        <v>21.24</v>
      </c>
      <c r="C2272">
        <v>276.390625</v>
      </c>
      <c r="F2272">
        <v>0.21029702970297029</v>
      </c>
      <c r="G2272">
        <f>23900/(3.14*(7.77^2)/4)</f>
        <v>504.29679330645814</v>
      </c>
      <c r="H2272">
        <v>23900</v>
      </c>
    </row>
    <row r="2273" spans="1:8" x14ac:dyDescent="0.2">
      <c r="A2273">
        <v>23.9</v>
      </c>
      <c r="B2273">
        <v>21.24</v>
      </c>
      <c r="C2273">
        <v>276.390625</v>
      </c>
      <c r="F2273">
        <v>0.21029702970297029</v>
      </c>
      <c r="G2273">
        <f>23900/(3.14*(7.77^2)/4)</f>
        <v>504.29679330645814</v>
      </c>
      <c r="H2273">
        <v>23900</v>
      </c>
    </row>
    <row r="2274" spans="1:8" x14ac:dyDescent="0.2">
      <c r="A2274">
        <v>23.88</v>
      </c>
      <c r="B2274">
        <v>21.27</v>
      </c>
      <c r="C2274">
        <v>276.71875</v>
      </c>
      <c r="F2274">
        <v>0.21059405940594059</v>
      </c>
      <c r="G2274">
        <f>23880/(3.14*(7.77^2)/4)</f>
        <v>503.87478762168291</v>
      </c>
      <c r="H2274">
        <v>23880</v>
      </c>
    </row>
    <row r="2275" spans="1:8" x14ac:dyDescent="0.2">
      <c r="A2275">
        <v>23.88</v>
      </c>
      <c r="B2275">
        <v>21.27</v>
      </c>
      <c r="C2275">
        <v>276.71875</v>
      </c>
      <c r="F2275">
        <v>0.21059405940594059</v>
      </c>
      <c r="G2275">
        <f>23880/(3.14*(7.77^2)/4)</f>
        <v>503.87478762168291</v>
      </c>
      <c r="H2275">
        <v>23880</v>
      </c>
    </row>
    <row r="2276" spans="1:8" x14ac:dyDescent="0.2">
      <c r="A2276">
        <v>23.88</v>
      </c>
      <c r="B2276">
        <v>21.27</v>
      </c>
      <c r="C2276">
        <v>276.71875</v>
      </c>
      <c r="F2276">
        <v>0.21059405940594059</v>
      </c>
      <c r="G2276">
        <f>23880/(3.14*(7.77^2)/4)</f>
        <v>503.87478762168291</v>
      </c>
      <c r="H2276">
        <v>23880</v>
      </c>
    </row>
    <row r="2277" spans="1:8" x14ac:dyDescent="0.2">
      <c r="A2277">
        <v>23.88</v>
      </c>
      <c r="B2277">
        <v>21.27</v>
      </c>
      <c r="C2277">
        <v>276.71875</v>
      </c>
      <c r="F2277">
        <v>0.21059405940594059</v>
      </c>
      <c r="G2277">
        <f>23880/(3.14*(7.77^2)/4)</f>
        <v>503.87478762168291</v>
      </c>
      <c r="H2277">
        <v>23880</v>
      </c>
    </row>
    <row r="2278" spans="1:8" x14ac:dyDescent="0.2">
      <c r="A2278">
        <v>23.88</v>
      </c>
      <c r="B2278">
        <v>21.27</v>
      </c>
      <c r="C2278">
        <v>276.71875</v>
      </c>
      <c r="F2278">
        <v>0.21059405940594059</v>
      </c>
      <c r="G2278">
        <f>23880/(3.14*(7.77^2)/4)</f>
        <v>503.87478762168291</v>
      </c>
      <c r="H2278">
        <v>23880</v>
      </c>
    </row>
    <row r="2279" spans="1:8" x14ac:dyDescent="0.2">
      <c r="A2279">
        <v>23.82</v>
      </c>
      <c r="B2279">
        <v>21.31</v>
      </c>
      <c r="C2279">
        <v>277.265625</v>
      </c>
      <c r="F2279">
        <v>0.21099009900990098</v>
      </c>
      <c r="G2279">
        <f>23820/(3.14*(7.77^2)/4)</f>
        <v>502.60877056735706</v>
      </c>
      <c r="H2279">
        <v>23820</v>
      </c>
    </row>
    <row r="2280" spans="1:8" x14ac:dyDescent="0.2">
      <c r="A2280">
        <v>23.82</v>
      </c>
      <c r="B2280">
        <v>21.31</v>
      </c>
      <c r="C2280">
        <v>277.265625</v>
      </c>
      <c r="F2280">
        <v>0.21099009900990098</v>
      </c>
      <c r="G2280">
        <f>23820/(3.14*(7.77^2)/4)</f>
        <v>502.60877056735706</v>
      </c>
      <c r="H2280">
        <v>23820</v>
      </c>
    </row>
    <row r="2281" spans="1:8" x14ac:dyDescent="0.2">
      <c r="A2281">
        <v>23.82</v>
      </c>
      <c r="B2281">
        <v>21.31</v>
      </c>
      <c r="C2281">
        <v>277.265625</v>
      </c>
      <c r="F2281">
        <v>0.21099009900990098</v>
      </c>
      <c r="G2281">
        <f>23820/(3.14*(7.77^2)/4)</f>
        <v>502.60877056735706</v>
      </c>
      <c r="H2281">
        <v>23820</v>
      </c>
    </row>
    <row r="2282" spans="1:8" x14ac:dyDescent="0.2">
      <c r="A2282">
        <v>23.8</v>
      </c>
      <c r="B2282">
        <v>21.34</v>
      </c>
      <c r="C2282">
        <v>277.59375</v>
      </c>
      <c r="F2282">
        <v>0.21128712871287128</v>
      </c>
      <c r="G2282">
        <f>23800/(3.14*(7.77^2)/4)</f>
        <v>502.18676488258177</v>
      </c>
      <c r="H2282">
        <v>23800</v>
      </c>
    </row>
    <row r="2283" spans="1:8" x14ac:dyDescent="0.2">
      <c r="A2283">
        <v>23.8</v>
      </c>
      <c r="B2283">
        <v>21.34</v>
      </c>
      <c r="C2283">
        <v>277.59375</v>
      </c>
      <c r="F2283">
        <v>0.21128712871287128</v>
      </c>
      <c r="G2283">
        <f>23800/(3.14*(7.77^2)/4)</f>
        <v>502.18676488258177</v>
      </c>
      <c r="H2283">
        <v>23800</v>
      </c>
    </row>
    <row r="2284" spans="1:8" x14ac:dyDescent="0.2">
      <c r="A2284">
        <v>23.76</v>
      </c>
      <c r="B2284">
        <v>21.36</v>
      </c>
      <c r="C2284">
        <v>277.8125</v>
      </c>
      <c r="F2284">
        <v>0.21148514851485148</v>
      </c>
      <c r="G2284">
        <f>23760/(3.14*(7.77^2)/4)</f>
        <v>501.3427535130312</v>
      </c>
      <c r="H2284">
        <v>23760</v>
      </c>
    </row>
    <row r="2285" spans="1:8" x14ac:dyDescent="0.2">
      <c r="A2285">
        <v>23.76</v>
      </c>
      <c r="B2285">
        <v>21.36</v>
      </c>
      <c r="C2285">
        <v>277.8125</v>
      </c>
      <c r="F2285">
        <v>0.21148514851485148</v>
      </c>
      <c r="G2285">
        <f>23760/(3.14*(7.77^2)/4)</f>
        <v>501.3427535130312</v>
      </c>
      <c r="H2285">
        <v>23760</v>
      </c>
    </row>
    <row r="2286" spans="1:8" x14ac:dyDescent="0.2">
      <c r="A2286">
        <v>23.74</v>
      </c>
      <c r="B2286">
        <v>21.38</v>
      </c>
      <c r="C2286">
        <v>278.140625</v>
      </c>
      <c r="F2286">
        <v>0.21168316831683168</v>
      </c>
      <c r="G2286">
        <f>23740/(3.14*(7.77^2)/4)</f>
        <v>500.92074782825591</v>
      </c>
      <c r="H2286">
        <v>23740</v>
      </c>
    </row>
    <row r="2287" spans="1:8" x14ac:dyDescent="0.2">
      <c r="A2287">
        <v>23.74</v>
      </c>
      <c r="B2287">
        <v>21.38</v>
      </c>
      <c r="C2287">
        <v>278.140625</v>
      </c>
      <c r="F2287">
        <v>0.21168316831683168</v>
      </c>
      <c r="G2287">
        <f>23740/(3.14*(7.77^2)/4)</f>
        <v>500.92074782825591</v>
      </c>
      <c r="H2287">
        <v>23740</v>
      </c>
    </row>
    <row r="2288" spans="1:8" x14ac:dyDescent="0.2">
      <c r="A2288">
        <v>23.74</v>
      </c>
      <c r="B2288">
        <v>21.38</v>
      </c>
      <c r="C2288">
        <v>278.140625</v>
      </c>
      <c r="F2288">
        <v>0.21168316831683168</v>
      </c>
      <c r="G2288">
        <f>23740/(3.14*(7.77^2)/4)</f>
        <v>500.92074782825591</v>
      </c>
      <c r="H2288">
        <v>23740</v>
      </c>
    </row>
    <row r="2289" spans="1:8" x14ac:dyDescent="0.2">
      <c r="A2289">
        <v>23.74</v>
      </c>
      <c r="B2289">
        <v>21.38</v>
      </c>
      <c r="C2289">
        <v>278.140625</v>
      </c>
      <c r="F2289">
        <v>0.21168316831683168</v>
      </c>
      <c r="G2289">
        <f>23740/(3.14*(7.77^2)/4)</f>
        <v>500.92074782825591</v>
      </c>
      <c r="H2289">
        <v>23740</v>
      </c>
    </row>
    <row r="2290" spans="1:8" x14ac:dyDescent="0.2">
      <c r="A2290">
        <v>23.74</v>
      </c>
      <c r="B2290">
        <v>21.38</v>
      </c>
      <c r="C2290">
        <v>278.140625</v>
      </c>
      <c r="F2290">
        <v>0.21168316831683168</v>
      </c>
      <c r="G2290">
        <f>23740/(3.14*(7.77^2)/4)</f>
        <v>500.92074782825591</v>
      </c>
      <c r="H2290">
        <v>23740</v>
      </c>
    </row>
    <row r="2291" spans="1:8" x14ac:dyDescent="0.2">
      <c r="A2291">
        <v>23.7</v>
      </c>
      <c r="B2291">
        <v>21.43</v>
      </c>
      <c r="C2291">
        <v>278.6875</v>
      </c>
      <c r="F2291">
        <v>0.21217821782178217</v>
      </c>
      <c r="G2291">
        <f>23700/(3.14*(7.77^2)/4)</f>
        <v>500.0767364587054</v>
      </c>
      <c r="H2291">
        <v>23700</v>
      </c>
    </row>
    <row r="2292" spans="1:8" x14ac:dyDescent="0.2">
      <c r="A2292">
        <v>23.68</v>
      </c>
      <c r="B2292">
        <v>21.44</v>
      </c>
      <c r="C2292">
        <v>278.90625</v>
      </c>
      <c r="F2292">
        <v>0.2122772277227723</v>
      </c>
      <c r="G2292">
        <f>23680/(3.14*(7.77^2)/4)</f>
        <v>499.65473077393011</v>
      </c>
      <c r="H2292">
        <v>23680</v>
      </c>
    </row>
    <row r="2293" spans="1:8" x14ac:dyDescent="0.2">
      <c r="A2293">
        <v>23.68</v>
      </c>
      <c r="B2293">
        <v>21.44</v>
      </c>
      <c r="C2293">
        <v>278.90625</v>
      </c>
      <c r="F2293">
        <v>0.2122772277227723</v>
      </c>
      <c r="G2293">
        <f>23680/(3.14*(7.77^2)/4)</f>
        <v>499.65473077393011</v>
      </c>
      <c r="H2293">
        <v>23680</v>
      </c>
    </row>
    <row r="2294" spans="1:8" x14ac:dyDescent="0.2">
      <c r="A2294">
        <v>23.68</v>
      </c>
      <c r="B2294">
        <v>21.44</v>
      </c>
      <c r="C2294">
        <v>278.90625</v>
      </c>
      <c r="F2294">
        <v>0.2122772277227723</v>
      </c>
      <c r="G2294">
        <f>23680/(3.14*(7.77^2)/4)</f>
        <v>499.65473077393011</v>
      </c>
      <c r="H2294">
        <v>23680</v>
      </c>
    </row>
    <row r="2295" spans="1:8" x14ac:dyDescent="0.2">
      <c r="A2295">
        <v>23.66</v>
      </c>
      <c r="B2295">
        <v>21.47</v>
      </c>
      <c r="C2295">
        <v>279.234375</v>
      </c>
      <c r="F2295">
        <v>0.21257425742574257</v>
      </c>
      <c r="G2295">
        <f>23660/(3.14*(7.77^2)/4)</f>
        <v>499.23272508915483</v>
      </c>
      <c r="H2295">
        <v>23660</v>
      </c>
    </row>
    <row r="2296" spans="1:8" x14ac:dyDescent="0.2">
      <c r="A2296">
        <v>23.66</v>
      </c>
      <c r="B2296">
        <v>21.47</v>
      </c>
      <c r="C2296">
        <v>279.234375</v>
      </c>
      <c r="F2296">
        <v>0.21257425742574257</v>
      </c>
      <c r="G2296">
        <f>23660/(3.14*(7.77^2)/4)</f>
        <v>499.23272508915483</v>
      </c>
      <c r="H2296">
        <v>23660</v>
      </c>
    </row>
    <row r="2297" spans="1:8" x14ac:dyDescent="0.2">
      <c r="A2297">
        <v>23.66</v>
      </c>
      <c r="B2297">
        <v>21.47</v>
      </c>
      <c r="C2297">
        <v>279.234375</v>
      </c>
      <c r="F2297">
        <v>0.21257425742574257</v>
      </c>
      <c r="G2297">
        <f>23660/(3.14*(7.77^2)/4)</f>
        <v>499.23272508915483</v>
      </c>
      <c r="H2297">
        <v>23660</v>
      </c>
    </row>
    <row r="2298" spans="1:8" x14ac:dyDescent="0.2">
      <c r="A2298">
        <v>23.6</v>
      </c>
      <c r="B2298">
        <v>21.5</v>
      </c>
      <c r="C2298">
        <v>279.5625</v>
      </c>
      <c r="F2298">
        <v>0.21287128712871287</v>
      </c>
      <c r="G2298">
        <f>23600/(3.14*(7.77^2)/4)</f>
        <v>497.96670803482897</v>
      </c>
      <c r="H2298">
        <v>23600</v>
      </c>
    </row>
    <row r="2299" spans="1:8" x14ac:dyDescent="0.2">
      <c r="A2299">
        <v>23.6</v>
      </c>
      <c r="B2299">
        <v>21.5</v>
      </c>
      <c r="C2299">
        <v>279.5625</v>
      </c>
      <c r="F2299">
        <v>0.21287128712871287</v>
      </c>
      <c r="G2299">
        <f>23600/(3.14*(7.77^2)/4)</f>
        <v>497.96670803482897</v>
      </c>
      <c r="H2299">
        <v>23600</v>
      </c>
    </row>
    <row r="2300" spans="1:8" x14ac:dyDescent="0.2">
      <c r="A2300">
        <v>23.6</v>
      </c>
      <c r="B2300">
        <v>21.5</v>
      </c>
      <c r="C2300">
        <v>279.5625</v>
      </c>
      <c r="F2300">
        <v>0.21287128712871287</v>
      </c>
      <c r="G2300">
        <f>23600/(3.14*(7.77^2)/4)</f>
        <v>497.96670803482897</v>
      </c>
      <c r="H2300">
        <v>23600</v>
      </c>
    </row>
    <row r="2301" spans="1:8" x14ac:dyDescent="0.2">
      <c r="A2301">
        <v>23.6</v>
      </c>
      <c r="B2301">
        <v>21.5</v>
      </c>
      <c r="C2301">
        <v>279.5625</v>
      </c>
      <c r="F2301">
        <v>0.21287128712871287</v>
      </c>
      <c r="G2301">
        <f>23600/(3.14*(7.77^2)/4)</f>
        <v>497.96670803482897</v>
      </c>
      <c r="H2301">
        <v>23600</v>
      </c>
    </row>
    <row r="2302" spans="1:8" x14ac:dyDescent="0.2">
      <c r="A2302">
        <v>23.52</v>
      </c>
      <c r="B2302">
        <v>21.54</v>
      </c>
      <c r="C2302">
        <v>280.109375</v>
      </c>
      <c r="F2302">
        <v>0.21326732673267326</v>
      </c>
      <c r="G2302">
        <f>23520/(3.14*(7.77^2)/4)</f>
        <v>496.27868529572788</v>
      </c>
      <c r="H2302">
        <v>23520</v>
      </c>
    </row>
    <row r="2303" spans="1:8" x14ac:dyDescent="0.2">
      <c r="A2303">
        <v>23.52</v>
      </c>
      <c r="B2303">
        <v>21.54</v>
      </c>
      <c r="C2303">
        <v>280.109375</v>
      </c>
      <c r="F2303">
        <v>0.21326732673267326</v>
      </c>
      <c r="G2303">
        <f>23520/(3.14*(7.77^2)/4)</f>
        <v>496.27868529572788</v>
      </c>
      <c r="H2303">
        <v>23520</v>
      </c>
    </row>
    <row r="2304" spans="1:8" x14ac:dyDescent="0.2">
      <c r="A2304">
        <v>23.48</v>
      </c>
      <c r="B2304">
        <v>21.56</v>
      </c>
      <c r="C2304">
        <v>280.328125</v>
      </c>
      <c r="F2304">
        <v>0.21346534653465346</v>
      </c>
      <c r="G2304">
        <f>23480/(3.14*(7.77^2)/4)</f>
        <v>495.43467392617731</v>
      </c>
      <c r="H2304">
        <v>23480</v>
      </c>
    </row>
    <row r="2305" spans="1:8" x14ac:dyDescent="0.2">
      <c r="A2305">
        <v>23.48</v>
      </c>
      <c r="B2305">
        <v>21.56</v>
      </c>
      <c r="C2305">
        <v>280.328125</v>
      </c>
      <c r="F2305">
        <v>0.21346534653465346</v>
      </c>
      <c r="G2305">
        <f>23480/(3.14*(7.77^2)/4)</f>
        <v>495.43467392617731</v>
      </c>
      <c r="H2305">
        <v>23480</v>
      </c>
    </row>
    <row r="2306" spans="1:8" x14ac:dyDescent="0.2">
      <c r="A2306">
        <v>23.46</v>
      </c>
      <c r="B2306">
        <v>21.58</v>
      </c>
      <c r="C2306">
        <v>280.65625</v>
      </c>
      <c r="F2306">
        <v>0.21366336633663366</v>
      </c>
      <c r="G2306">
        <f>23460/(3.14*(7.77^2)/4)</f>
        <v>495.01266824140203</v>
      </c>
      <c r="H2306">
        <v>23460</v>
      </c>
    </row>
    <row r="2307" spans="1:8" x14ac:dyDescent="0.2">
      <c r="A2307">
        <v>23.46</v>
      </c>
      <c r="B2307">
        <v>21.58</v>
      </c>
      <c r="C2307">
        <v>280.65625</v>
      </c>
      <c r="F2307">
        <v>0.21366336633663366</v>
      </c>
      <c r="G2307">
        <f>23460/(3.14*(7.77^2)/4)</f>
        <v>495.01266824140203</v>
      </c>
      <c r="H2307">
        <v>23460</v>
      </c>
    </row>
    <row r="2308" spans="1:8" x14ac:dyDescent="0.2">
      <c r="A2308">
        <v>23.4</v>
      </c>
      <c r="B2308">
        <v>21.6</v>
      </c>
      <c r="C2308">
        <v>280.875</v>
      </c>
      <c r="F2308">
        <v>0.21386138613861388</v>
      </c>
      <c r="G2308">
        <f>23400/(3.14*(7.77^2)/4)</f>
        <v>493.74665118707622</v>
      </c>
      <c r="H2308">
        <v>23400</v>
      </c>
    </row>
    <row r="2309" spans="1:8" x14ac:dyDescent="0.2">
      <c r="A2309">
        <v>23.4</v>
      </c>
      <c r="B2309">
        <v>21.6</v>
      </c>
      <c r="C2309">
        <v>280.875</v>
      </c>
      <c r="F2309">
        <v>0.21386138613861388</v>
      </c>
      <c r="G2309">
        <f>23400/(3.14*(7.77^2)/4)</f>
        <v>493.74665118707622</v>
      </c>
      <c r="H2309">
        <v>23400</v>
      </c>
    </row>
    <row r="2310" spans="1:8" x14ac:dyDescent="0.2">
      <c r="A2310">
        <v>23.4</v>
      </c>
      <c r="B2310">
        <v>21.6</v>
      </c>
      <c r="C2310">
        <v>280.875</v>
      </c>
      <c r="F2310">
        <v>0.21386138613861388</v>
      </c>
      <c r="G2310">
        <f>23400/(3.14*(7.77^2)/4)</f>
        <v>493.74665118707622</v>
      </c>
      <c r="H2310">
        <v>23400</v>
      </c>
    </row>
    <row r="2311" spans="1:8" x14ac:dyDescent="0.2">
      <c r="A2311">
        <v>23.4</v>
      </c>
      <c r="B2311">
        <v>21.6</v>
      </c>
      <c r="C2311">
        <v>280.875</v>
      </c>
      <c r="F2311">
        <v>0.21386138613861388</v>
      </c>
      <c r="G2311">
        <f>23400/(3.14*(7.77^2)/4)</f>
        <v>493.74665118707622</v>
      </c>
      <c r="H2311">
        <v>23400</v>
      </c>
    </row>
    <row r="2312" spans="1:8" x14ac:dyDescent="0.2">
      <c r="A2312">
        <v>23.4</v>
      </c>
      <c r="B2312">
        <v>21.6</v>
      </c>
      <c r="C2312">
        <v>280.875</v>
      </c>
      <c r="F2312">
        <v>0.21386138613861388</v>
      </c>
      <c r="G2312">
        <f>23400/(3.14*(7.77^2)/4)</f>
        <v>493.74665118707622</v>
      </c>
      <c r="H2312">
        <v>23400</v>
      </c>
    </row>
    <row r="2313" spans="1:8" x14ac:dyDescent="0.2">
      <c r="A2313">
        <v>23.34</v>
      </c>
      <c r="B2313">
        <v>21.65</v>
      </c>
      <c r="C2313">
        <v>281.53125</v>
      </c>
      <c r="F2313">
        <v>0.21435643564356435</v>
      </c>
      <c r="G2313">
        <f>23340/(3.14*(7.77^2)/4)</f>
        <v>492.48063413275037</v>
      </c>
      <c r="H2313">
        <v>23340</v>
      </c>
    </row>
    <row r="2314" spans="1:8" x14ac:dyDescent="0.2">
      <c r="A2314">
        <v>23.34</v>
      </c>
      <c r="B2314">
        <v>21.65</v>
      </c>
      <c r="C2314">
        <v>281.53125</v>
      </c>
      <c r="F2314">
        <v>0.21435643564356435</v>
      </c>
      <c r="G2314">
        <f>23340/(3.14*(7.77^2)/4)</f>
        <v>492.48063413275037</v>
      </c>
      <c r="H2314">
        <v>23340</v>
      </c>
    </row>
    <row r="2315" spans="1:8" x14ac:dyDescent="0.2">
      <c r="A2315">
        <v>23.3</v>
      </c>
      <c r="B2315">
        <v>21.67</v>
      </c>
      <c r="C2315">
        <v>281.75</v>
      </c>
      <c r="F2315">
        <v>0.21455445544554458</v>
      </c>
      <c r="G2315">
        <f>23300/(3.14*(7.77^2)/4)</f>
        <v>491.6366227631998</v>
      </c>
      <c r="H2315">
        <v>23300</v>
      </c>
    </row>
    <row r="2316" spans="1:8" x14ac:dyDescent="0.2">
      <c r="A2316">
        <v>23.3</v>
      </c>
      <c r="B2316">
        <v>21.67</v>
      </c>
      <c r="C2316">
        <v>281.75</v>
      </c>
      <c r="F2316">
        <v>0.21455445544554458</v>
      </c>
      <c r="G2316">
        <f>23300/(3.14*(7.77^2)/4)</f>
        <v>491.6366227631998</v>
      </c>
      <c r="H2316">
        <v>23300</v>
      </c>
    </row>
    <row r="2317" spans="1:8" x14ac:dyDescent="0.2">
      <c r="A2317">
        <v>23.3</v>
      </c>
      <c r="B2317">
        <v>21.67</v>
      </c>
      <c r="C2317">
        <v>281.75</v>
      </c>
      <c r="F2317">
        <v>0.21455445544554458</v>
      </c>
      <c r="G2317">
        <f>23300/(3.14*(7.77^2)/4)</f>
        <v>491.6366227631998</v>
      </c>
      <c r="H2317">
        <v>23300</v>
      </c>
    </row>
    <row r="2318" spans="1:8" x14ac:dyDescent="0.2">
      <c r="A2318">
        <v>23.24</v>
      </c>
      <c r="B2318">
        <v>21.7</v>
      </c>
      <c r="C2318">
        <v>282.078125</v>
      </c>
      <c r="F2318">
        <v>0.21485148514851485</v>
      </c>
      <c r="G2318">
        <f>23240/(3.14*(7.77^2)/4)</f>
        <v>490.37060570887394</v>
      </c>
      <c r="H2318">
        <v>23240</v>
      </c>
    </row>
    <row r="2319" spans="1:8" x14ac:dyDescent="0.2">
      <c r="A2319">
        <v>23.24</v>
      </c>
      <c r="B2319">
        <v>21.7</v>
      </c>
      <c r="C2319">
        <v>282.078125</v>
      </c>
      <c r="F2319">
        <v>0.21485148514851485</v>
      </c>
      <c r="G2319">
        <f>23240/(3.14*(7.77^2)/4)</f>
        <v>490.37060570887394</v>
      </c>
      <c r="H2319">
        <v>23240</v>
      </c>
    </row>
    <row r="2320" spans="1:8" x14ac:dyDescent="0.2">
      <c r="A2320">
        <v>23.2</v>
      </c>
      <c r="B2320">
        <v>21.71</v>
      </c>
      <c r="C2320">
        <v>282.296875</v>
      </c>
      <c r="F2320">
        <v>0.21495049504950495</v>
      </c>
      <c r="G2320">
        <f>23200/(3.14*(7.77^2)/4)</f>
        <v>489.52659433932342</v>
      </c>
      <c r="H2320">
        <v>23200</v>
      </c>
    </row>
    <row r="2321" spans="1:8" x14ac:dyDescent="0.2">
      <c r="A2321">
        <v>23.2</v>
      </c>
      <c r="B2321">
        <v>21.71</v>
      </c>
      <c r="C2321">
        <v>282.296875</v>
      </c>
      <c r="F2321">
        <v>0.21495049504950495</v>
      </c>
      <c r="G2321">
        <f>23200/(3.14*(7.77^2)/4)</f>
        <v>489.52659433932342</v>
      </c>
      <c r="H2321">
        <v>23200</v>
      </c>
    </row>
    <row r="2322" spans="1:8" x14ac:dyDescent="0.2">
      <c r="A2322">
        <v>23.2</v>
      </c>
      <c r="B2322">
        <v>21.71</v>
      </c>
      <c r="C2322">
        <v>282.296875</v>
      </c>
      <c r="F2322">
        <v>0.21495049504950495</v>
      </c>
      <c r="G2322">
        <f>23200/(3.14*(7.77^2)/4)</f>
        <v>489.52659433932342</v>
      </c>
      <c r="H2322">
        <v>23200</v>
      </c>
    </row>
    <row r="2323" spans="1:8" x14ac:dyDescent="0.2">
      <c r="A2323">
        <v>23.16</v>
      </c>
      <c r="B2323">
        <v>21.74</v>
      </c>
      <c r="C2323">
        <v>282.625</v>
      </c>
      <c r="F2323">
        <v>0.21524752475247524</v>
      </c>
      <c r="G2323">
        <f>23160/(3.14*(7.77^2)/4)</f>
        <v>488.68258296977285</v>
      </c>
      <c r="H2323">
        <v>23160</v>
      </c>
    </row>
    <row r="2324" spans="1:8" x14ac:dyDescent="0.2">
      <c r="A2324">
        <v>23.16</v>
      </c>
      <c r="B2324">
        <v>21.74</v>
      </c>
      <c r="C2324">
        <v>282.625</v>
      </c>
      <c r="F2324">
        <v>0.21524752475247524</v>
      </c>
      <c r="G2324">
        <f>23160/(3.14*(7.77^2)/4)</f>
        <v>488.68258296977285</v>
      </c>
      <c r="H2324">
        <v>23160</v>
      </c>
    </row>
    <row r="2325" spans="1:8" x14ac:dyDescent="0.2">
      <c r="A2325">
        <v>23.16</v>
      </c>
      <c r="B2325">
        <v>21.74</v>
      </c>
      <c r="C2325">
        <v>282.625</v>
      </c>
      <c r="F2325">
        <v>0.21524752475247524</v>
      </c>
      <c r="G2325">
        <f>23160/(3.14*(7.77^2)/4)</f>
        <v>488.68258296977285</v>
      </c>
      <c r="H2325">
        <v>23160</v>
      </c>
    </row>
    <row r="2326" spans="1:8" x14ac:dyDescent="0.2">
      <c r="A2326">
        <v>23.1</v>
      </c>
      <c r="B2326">
        <v>21.77</v>
      </c>
      <c r="C2326">
        <v>282.953125</v>
      </c>
      <c r="F2326">
        <v>0.21554455445544554</v>
      </c>
      <c r="G2326">
        <f>23100/(3.14*(7.77^2)/4)</f>
        <v>487.41656591544699</v>
      </c>
      <c r="H2326">
        <v>23100</v>
      </c>
    </row>
    <row r="2327" spans="1:8" x14ac:dyDescent="0.2">
      <c r="A2327">
        <v>23.1</v>
      </c>
      <c r="B2327">
        <v>21.77</v>
      </c>
      <c r="C2327">
        <v>282.953125</v>
      </c>
      <c r="F2327">
        <v>0.21554455445544554</v>
      </c>
      <c r="G2327">
        <f>23100/(3.14*(7.77^2)/4)</f>
        <v>487.41656591544699</v>
      </c>
      <c r="H2327">
        <v>23100</v>
      </c>
    </row>
    <row r="2328" spans="1:8" x14ac:dyDescent="0.2">
      <c r="A2328">
        <v>23.06</v>
      </c>
      <c r="B2328">
        <v>21.79</v>
      </c>
      <c r="C2328">
        <v>283.171875</v>
      </c>
      <c r="F2328">
        <v>0.21574257425742574</v>
      </c>
      <c r="G2328">
        <f>23060/(3.14*(7.77^2)/4)</f>
        <v>486.57255454589648</v>
      </c>
      <c r="H2328">
        <v>23060</v>
      </c>
    </row>
    <row r="2329" spans="1:8" x14ac:dyDescent="0.2">
      <c r="A2329">
        <v>23.06</v>
      </c>
      <c r="B2329">
        <v>21.79</v>
      </c>
      <c r="C2329">
        <v>283.171875</v>
      </c>
      <c r="F2329">
        <v>0.21574257425742574</v>
      </c>
      <c r="G2329">
        <f>23060/(3.14*(7.77^2)/4)</f>
        <v>486.57255454589648</v>
      </c>
      <c r="H2329">
        <v>23060</v>
      </c>
    </row>
    <row r="2330" spans="1:8" x14ac:dyDescent="0.2">
      <c r="A2330">
        <v>23.02</v>
      </c>
      <c r="B2330">
        <v>21.81</v>
      </c>
      <c r="C2330">
        <v>283.5</v>
      </c>
      <c r="F2330">
        <v>0.21594059405940594</v>
      </c>
      <c r="G2330">
        <f>23020/(3.14*(7.77^2)/4)</f>
        <v>485.72854317634591</v>
      </c>
      <c r="H2330">
        <v>23020</v>
      </c>
    </row>
    <row r="2331" spans="1:8" x14ac:dyDescent="0.2">
      <c r="A2331">
        <v>23.02</v>
      </c>
      <c r="B2331">
        <v>21.81</v>
      </c>
      <c r="C2331">
        <v>283.5</v>
      </c>
      <c r="F2331">
        <v>0.21594059405940594</v>
      </c>
      <c r="G2331">
        <f>23020/(3.14*(7.77^2)/4)</f>
        <v>485.72854317634591</v>
      </c>
      <c r="H2331">
        <v>23020</v>
      </c>
    </row>
    <row r="2332" spans="1:8" x14ac:dyDescent="0.2">
      <c r="A2332">
        <v>22.98</v>
      </c>
      <c r="B2332">
        <v>21.83</v>
      </c>
      <c r="C2332">
        <v>283.71875</v>
      </c>
      <c r="F2332">
        <v>0.21613861386138611</v>
      </c>
      <c r="G2332">
        <f>22980/(3.14*(7.77^2)/4)</f>
        <v>484.88453180679534</v>
      </c>
      <c r="H2332">
        <v>22980</v>
      </c>
    </row>
    <row r="2333" spans="1:8" x14ac:dyDescent="0.2">
      <c r="A2333">
        <v>22.98</v>
      </c>
      <c r="B2333">
        <v>21.83</v>
      </c>
      <c r="C2333">
        <v>283.71875</v>
      </c>
      <c r="F2333">
        <v>0.21613861386138611</v>
      </c>
      <c r="G2333">
        <f>22980/(3.14*(7.77^2)/4)</f>
        <v>484.88453180679534</v>
      </c>
      <c r="H2333">
        <v>22980</v>
      </c>
    </row>
    <row r="2334" spans="1:8" x14ac:dyDescent="0.2">
      <c r="A2334">
        <v>22.98</v>
      </c>
      <c r="B2334">
        <v>21.83</v>
      </c>
      <c r="C2334">
        <v>283.71875</v>
      </c>
      <c r="F2334">
        <v>0.21613861386138611</v>
      </c>
      <c r="G2334">
        <f>22980/(3.14*(7.77^2)/4)</f>
        <v>484.88453180679534</v>
      </c>
      <c r="H2334">
        <v>22980</v>
      </c>
    </row>
    <row r="2335" spans="1:8" x14ac:dyDescent="0.2">
      <c r="A2335">
        <v>22.92</v>
      </c>
      <c r="B2335">
        <v>21.86</v>
      </c>
      <c r="C2335">
        <v>284.046875</v>
      </c>
      <c r="F2335">
        <v>0.21643564356435643</v>
      </c>
      <c r="G2335">
        <f>22920/(3.14*(7.77^2)/4)</f>
        <v>483.61851475246948</v>
      </c>
      <c r="H2335">
        <v>22920</v>
      </c>
    </row>
    <row r="2336" spans="1:8" x14ac:dyDescent="0.2">
      <c r="A2336">
        <v>22.92</v>
      </c>
      <c r="B2336">
        <v>21.86</v>
      </c>
      <c r="C2336">
        <v>284.046875</v>
      </c>
      <c r="F2336">
        <v>0.21643564356435643</v>
      </c>
      <c r="G2336">
        <f>22920/(3.14*(7.77^2)/4)</f>
        <v>483.61851475246948</v>
      </c>
      <c r="H2336">
        <v>22920</v>
      </c>
    </row>
    <row r="2337" spans="1:8" x14ac:dyDescent="0.2">
      <c r="A2337">
        <v>22.88</v>
      </c>
      <c r="B2337">
        <v>21.88</v>
      </c>
      <c r="C2337">
        <v>284.265625</v>
      </c>
      <c r="F2337">
        <v>0.21663366336633663</v>
      </c>
      <c r="G2337">
        <f>22880/(3.14*(7.77^2)/4)</f>
        <v>482.77450338291897</v>
      </c>
      <c r="H2337">
        <v>22880</v>
      </c>
    </row>
    <row r="2338" spans="1:8" x14ac:dyDescent="0.2">
      <c r="A2338">
        <v>22.88</v>
      </c>
      <c r="B2338">
        <v>21.88</v>
      </c>
      <c r="C2338">
        <v>284.265625</v>
      </c>
      <c r="F2338">
        <v>0.21663366336633663</v>
      </c>
      <c r="G2338">
        <f>22880/(3.14*(7.77^2)/4)</f>
        <v>482.77450338291897</v>
      </c>
      <c r="H2338">
        <v>22880</v>
      </c>
    </row>
    <row r="2339" spans="1:8" x14ac:dyDescent="0.2">
      <c r="A2339">
        <v>22.88</v>
      </c>
      <c r="B2339">
        <v>21.88</v>
      </c>
      <c r="C2339">
        <v>284.265625</v>
      </c>
      <c r="F2339">
        <v>0.21663366336633663</v>
      </c>
      <c r="G2339">
        <f>22880/(3.14*(7.77^2)/4)</f>
        <v>482.77450338291897</v>
      </c>
      <c r="H2339">
        <v>22880</v>
      </c>
    </row>
    <row r="2340" spans="1:8" x14ac:dyDescent="0.2">
      <c r="A2340">
        <v>22.84</v>
      </c>
      <c r="B2340">
        <v>21.9</v>
      </c>
      <c r="C2340">
        <v>284.59375</v>
      </c>
      <c r="F2340">
        <v>0.21683168316831683</v>
      </c>
      <c r="G2340">
        <f>22840/(3.14*(7.77^2)/4)</f>
        <v>481.93049201336839</v>
      </c>
      <c r="H2340">
        <v>22840</v>
      </c>
    </row>
    <row r="2341" spans="1:8" x14ac:dyDescent="0.2">
      <c r="A2341">
        <v>22.84</v>
      </c>
      <c r="B2341">
        <v>21.9</v>
      </c>
      <c r="C2341">
        <v>284.59375</v>
      </c>
      <c r="F2341">
        <v>0.21683168316831683</v>
      </c>
      <c r="G2341">
        <f>22840/(3.14*(7.77^2)/4)</f>
        <v>481.93049201336839</v>
      </c>
      <c r="H2341">
        <v>22840</v>
      </c>
    </row>
    <row r="2342" spans="1:8" x14ac:dyDescent="0.2">
      <c r="A2342">
        <v>22.84</v>
      </c>
      <c r="B2342">
        <v>21.9</v>
      </c>
      <c r="C2342">
        <v>284.59375</v>
      </c>
      <c r="F2342">
        <v>0.21683168316831683</v>
      </c>
      <c r="G2342">
        <f>22840/(3.14*(7.77^2)/4)</f>
        <v>481.93049201336839</v>
      </c>
      <c r="H2342">
        <v>22840</v>
      </c>
    </row>
    <row r="2343" spans="1:8" x14ac:dyDescent="0.2">
      <c r="A2343">
        <v>22.78</v>
      </c>
      <c r="B2343">
        <v>21.93</v>
      </c>
      <c r="C2343">
        <v>284.921875</v>
      </c>
      <c r="F2343">
        <v>0.21712871287128713</v>
      </c>
      <c r="G2343">
        <f>22780/(3.14*(7.77^2)/4)</f>
        <v>480.66447495904254</v>
      </c>
      <c r="H2343">
        <v>22780</v>
      </c>
    </row>
    <row r="2344" spans="1:8" x14ac:dyDescent="0.2">
      <c r="A2344">
        <v>22.78</v>
      </c>
      <c r="B2344">
        <v>21.93</v>
      </c>
      <c r="C2344">
        <v>284.921875</v>
      </c>
      <c r="F2344">
        <v>0.21712871287128713</v>
      </c>
      <c r="G2344">
        <f>22780/(3.14*(7.77^2)/4)</f>
        <v>480.66447495904254</v>
      </c>
      <c r="H2344">
        <v>22780</v>
      </c>
    </row>
    <row r="2345" spans="1:8" x14ac:dyDescent="0.2">
      <c r="A2345">
        <v>22.76</v>
      </c>
      <c r="B2345">
        <v>21.95</v>
      </c>
      <c r="C2345">
        <v>285.140625</v>
      </c>
      <c r="F2345">
        <v>0.21732673267326733</v>
      </c>
      <c r="G2345">
        <f>22760/(3.14*(7.77^2)/4)</f>
        <v>480.24246927426725</v>
      </c>
      <c r="H2345">
        <v>22760</v>
      </c>
    </row>
    <row r="2346" spans="1:8" x14ac:dyDescent="0.2">
      <c r="A2346">
        <v>22.76</v>
      </c>
      <c r="B2346">
        <v>21.95</v>
      </c>
      <c r="C2346">
        <v>285.140625</v>
      </c>
      <c r="F2346">
        <v>0.21732673267326733</v>
      </c>
      <c r="G2346">
        <f>22760/(3.14*(7.77^2)/4)</f>
        <v>480.24246927426725</v>
      </c>
      <c r="H2346">
        <v>22760</v>
      </c>
    </row>
    <row r="2347" spans="1:8" x14ac:dyDescent="0.2">
      <c r="A2347">
        <v>22.76</v>
      </c>
      <c r="B2347">
        <v>21.95</v>
      </c>
      <c r="C2347">
        <v>285.140625</v>
      </c>
      <c r="F2347">
        <v>0.21732673267326733</v>
      </c>
      <c r="G2347">
        <f>22760/(3.14*(7.77^2)/4)</f>
        <v>480.24246927426725</v>
      </c>
      <c r="H2347">
        <v>22760</v>
      </c>
    </row>
    <row r="2348" spans="1:8" x14ac:dyDescent="0.2">
      <c r="A2348">
        <v>22.7</v>
      </c>
      <c r="B2348">
        <v>21.98</v>
      </c>
      <c r="C2348">
        <v>285.46875</v>
      </c>
      <c r="F2348">
        <v>0.21762376237623762</v>
      </c>
      <c r="G2348">
        <f>22700/(3.14*(7.77^2)/4)</f>
        <v>478.97645221994145</v>
      </c>
      <c r="H2348">
        <v>22700</v>
      </c>
    </row>
    <row r="2349" spans="1:8" x14ac:dyDescent="0.2">
      <c r="A2349">
        <v>22.7</v>
      </c>
      <c r="B2349">
        <v>21.98</v>
      </c>
      <c r="C2349">
        <v>285.46875</v>
      </c>
      <c r="F2349">
        <v>0.21762376237623762</v>
      </c>
      <c r="G2349">
        <f>22700/(3.14*(7.77^2)/4)</f>
        <v>478.97645221994145</v>
      </c>
      <c r="H2349">
        <v>22700</v>
      </c>
    </row>
    <row r="2350" spans="1:8" x14ac:dyDescent="0.2">
      <c r="A2350">
        <v>22.66</v>
      </c>
      <c r="B2350">
        <v>21.99</v>
      </c>
      <c r="C2350">
        <v>285.6875</v>
      </c>
      <c r="F2350">
        <v>0.21772277227722769</v>
      </c>
      <c r="G2350">
        <f>22660/(3.14*(7.77^2)/4)</f>
        <v>478.13244085039088</v>
      </c>
      <c r="H2350">
        <v>22660</v>
      </c>
    </row>
    <row r="2351" spans="1:8" x14ac:dyDescent="0.2">
      <c r="A2351">
        <v>22.66</v>
      </c>
      <c r="B2351">
        <v>21.99</v>
      </c>
      <c r="C2351">
        <v>285.6875</v>
      </c>
      <c r="F2351">
        <v>0.21772277227722769</v>
      </c>
      <c r="G2351">
        <f>22660/(3.14*(7.77^2)/4)</f>
        <v>478.13244085039088</v>
      </c>
      <c r="H2351">
        <v>22660</v>
      </c>
    </row>
    <row r="2352" spans="1:8" x14ac:dyDescent="0.2">
      <c r="A2352">
        <v>22.66</v>
      </c>
      <c r="B2352">
        <v>21.99</v>
      </c>
      <c r="C2352">
        <v>285.6875</v>
      </c>
      <c r="F2352">
        <v>0.21772277227722769</v>
      </c>
      <c r="G2352">
        <f>22660/(3.14*(7.77^2)/4)</f>
        <v>478.13244085039088</v>
      </c>
      <c r="H2352">
        <v>22660</v>
      </c>
    </row>
    <row r="2353" spans="1:8" x14ac:dyDescent="0.2">
      <c r="A2353">
        <v>22.56</v>
      </c>
      <c r="B2353">
        <v>22.02</v>
      </c>
      <c r="C2353">
        <v>286.015625</v>
      </c>
      <c r="F2353">
        <v>0.21801980198019802</v>
      </c>
      <c r="G2353">
        <f>22560/(3.14*(7.77^2)/4)</f>
        <v>476.02241242651451</v>
      </c>
      <c r="H2353">
        <v>22560</v>
      </c>
    </row>
    <row r="2354" spans="1:8" x14ac:dyDescent="0.2">
      <c r="A2354">
        <v>22.56</v>
      </c>
      <c r="B2354">
        <v>22.02</v>
      </c>
      <c r="C2354">
        <v>286.015625</v>
      </c>
      <c r="F2354">
        <v>0.21801980198019802</v>
      </c>
      <c r="G2354">
        <f>22560/(3.14*(7.77^2)/4)</f>
        <v>476.02241242651451</v>
      </c>
      <c r="H2354">
        <v>22560</v>
      </c>
    </row>
    <row r="2355" spans="1:8" x14ac:dyDescent="0.2">
      <c r="A2355">
        <v>22.56</v>
      </c>
      <c r="B2355">
        <v>22.02</v>
      </c>
      <c r="C2355">
        <v>286.015625</v>
      </c>
      <c r="F2355">
        <v>0.21801980198019802</v>
      </c>
      <c r="G2355">
        <f>22560/(3.14*(7.77^2)/4)</f>
        <v>476.02241242651451</v>
      </c>
      <c r="H2355">
        <v>22560</v>
      </c>
    </row>
    <row r="2356" spans="1:8" x14ac:dyDescent="0.2">
      <c r="A2356">
        <v>22.54</v>
      </c>
      <c r="B2356">
        <v>22.05</v>
      </c>
      <c r="C2356">
        <v>286.34375</v>
      </c>
      <c r="F2356">
        <v>0.21831683168316832</v>
      </c>
      <c r="G2356">
        <f>22540/(3.14*(7.77^2)/4)</f>
        <v>475.60040674173922</v>
      </c>
      <c r="H2356">
        <v>22540</v>
      </c>
    </row>
    <row r="2357" spans="1:8" x14ac:dyDescent="0.2">
      <c r="A2357">
        <v>22.54</v>
      </c>
      <c r="B2357">
        <v>22.05</v>
      </c>
      <c r="C2357">
        <v>286.34375</v>
      </c>
      <c r="F2357">
        <v>0.21831683168316832</v>
      </c>
      <c r="G2357">
        <f>22540/(3.14*(7.77^2)/4)</f>
        <v>475.60040674173922</v>
      </c>
      <c r="H2357">
        <v>22540</v>
      </c>
    </row>
    <row r="2358" spans="1:8" x14ac:dyDescent="0.2">
      <c r="A2358">
        <v>22.46</v>
      </c>
      <c r="B2358">
        <v>22.07</v>
      </c>
      <c r="C2358">
        <v>286.5625</v>
      </c>
      <c r="F2358">
        <v>0.21851485148514851</v>
      </c>
      <c r="G2358">
        <f>22460/(3.14*(7.77^2)/4)</f>
        <v>473.91238400263808</v>
      </c>
      <c r="H2358">
        <v>22460</v>
      </c>
    </row>
    <row r="2359" spans="1:8" x14ac:dyDescent="0.2">
      <c r="A2359">
        <v>22.46</v>
      </c>
      <c r="B2359">
        <v>22.07</v>
      </c>
      <c r="C2359">
        <v>286.5625</v>
      </c>
      <c r="F2359">
        <v>0.21851485148514851</v>
      </c>
      <c r="G2359">
        <f>22460/(3.14*(7.77^2)/4)</f>
        <v>473.91238400263808</v>
      </c>
      <c r="H2359">
        <v>22460</v>
      </c>
    </row>
    <row r="2360" spans="1:8" x14ac:dyDescent="0.2">
      <c r="A2360">
        <v>22.46</v>
      </c>
      <c r="B2360">
        <v>22.07</v>
      </c>
      <c r="C2360">
        <v>286.5625</v>
      </c>
      <c r="F2360">
        <v>0.21851485148514851</v>
      </c>
      <c r="G2360">
        <f>22460/(3.14*(7.77^2)/4)</f>
        <v>473.91238400263808</v>
      </c>
      <c r="H2360">
        <v>22460</v>
      </c>
    </row>
    <row r="2361" spans="1:8" x14ac:dyDescent="0.2">
      <c r="A2361">
        <v>22.42</v>
      </c>
      <c r="B2361">
        <v>22.1</v>
      </c>
      <c r="C2361">
        <v>286.890625</v>
      </c>
      <c r="F2361">
        <v>0.21881188118811884</v>
      </c>
      <c r="G2361">
        <f>22420/(3.14*(7.77^2)/4)</f>
        <v>473.06837263308756</v>
      </c>
      <c r="H2361">
        <v>22420</v>
      </c>
    </row>
    <row r="2362" spans="1:8" x14ac:dyDescent="0.2">
      <c r="A2362">
        <v>22.4</v>
      </c>
      <c r="B2362">
        <v>22.11</v>
      </c>
      <c r="C2362">
        <v>287.109375</v>
      </c>
      <c r="F2362">
        <v>0.21891089108910891</v>
      </c>
      <c r="G2362">
        <f>22400/(3.14*(7.77^2)/4)</f>
        <v>472.64636694831228</v>
      </c>
      <c r="H2362">
        <v>22400</v>
      </c>
    </row>
    <row r="2363" spans="1:8" x14ac:dyDescent="0.2">
      <c r="A2363">
        <v>22.4</v>
      </c>
      <c r="B2363">
        <v>22.11</v>
      </c>
      <c r="C2363">
        <v>287.109375</v>
      </c>
      <c r="F2363">
        <v>0.21891089108910891</v>
      </c>
      <c r="G2363">
        <f>22400/(3.14*(7.77^2)/4)</f>
        <v>472.64636694831228</v>
      </c>
      <c r="H2363">
        <v>22400</v>
      </c>
    </row>
    <row r="2364" spans="1:8" x14ac:dyDescent="0.2">
      <c r="A2364">
        <v>22.4</v>
      </c>
      <c r="B2364">
        <v>22.11</v>
      </c>
      <c r="C2364">
        <v>287.109375</v>
      </c>
      <c r="F2364">
        <v>0.21891089108910891</v>
      </c>
      <c r="G2364">
        <f>22400/(3.14*(7.77^2)/4)</f>
        <v>472.64636694831228</v>
      </c>
      <c r="H2364">
        <v>22400</v>
      </c>
    </row>
    <row r="2365" spans="1:8" x14ac:dyDescent="0.2">
      <c r="A2365">
        <v>22.32</v>
      </c>
      <c r="B2365">
        <v>22.14</v>
      </c>
      <c r="C2365">
        <v>287.4375</v>
      </c>
      <c r="F2365">
        <v>0.21920792079207921</v>
      </c>
      <c r="G2365">
        <f>22320/(3.14*(7.77^2)/4)</f>
        <v>470.95834420921113</v>
      </c>
      <c r="H2365">
        <v>22320</v>
      </c>
    </row>
    <row r="2366" spans="1:8" x14ac:dyDescent="0.2">
      <c r="A2366">
        <v>22.32</v>
      </c>
      <c r="B2366">
        <v>22.14</v>
      </c>
      <c r="C2366">
        <v>287.4375</v>
      </c>
      <c r="F2366">
        <v>0.21920792079207921</v>
      </c>
      <c r="G2366">
        <f>22320/(3.14*(7.77^2)/4)</f>
        <v>470.95834420921113</v>
      </c>
      <c r="H2366">
        <v>22320</v>
      </c>
    </row>
    <row r="2367" spans="1:8" x14ac:dyDescent="0.2">
      <c r="A2367">
        <v>22.24</v>
      </c>
      <c r="B2367">
        <v>22.16</v>
      </c>
      <c r="C2367">
        <v>287.65625</v>
      </c>
      <c r="F2367">
        <v>0.21940594059405941</v>
      </c>
      <c r="G2367">
        <f>22240/(3.14*(7.77^2)/4)</f>
        <v>469.27032147011005</v>
      </c>
      <c r="H2367">
        <v>22240</v>
      </c>
    </row>
    <row r="2368" spans="1:8" x14ac:dyDescent="0.2">
      <c r="A2368">
        <v>22.24</v>
      </c>
      <c r="B2368">
        <v>22.16</v>
      </c>
      <c r="C2368">
        <v>287.65625</v>
      </c>
      <c r="F2368">
        <v>0.21940594059405941</v>
      </c>
      <c r="G2368">
        <f>22240/(3.14*(7.77^2)/4)</f>
        <v>469.27032147011005</v>
      </c>
      <c r="H2368">
        <v>22240</v>
      </c>
    </row>
    <row r="2369" spans="1:8" x14ac:dyDescent="0.2">
      <c r="A2369">
        <v>22.24</v>
      </c>
      <c r="B2369">
        <v>22.16</v>
      </c>
      <c r="C2369">
        <v>287.65625</v>
      </c>
      <c r="F2369">
        <v>0.21940594059405941</v>
      </c>
      <c r="G2369">
        <f>22240/(3.14*(7.77^2)/4)</f>
        <v>469.27032147011005</v>
      </c>
      <c r="H2369">
        <v>22240</v>
      </c>
    </row>
    <row r="2370" spans="1:8" x14ac:dyDescent="0.2">
      <c r="A2370">
        <v>22.2</v>
      </c>
      <c r="B2370">
        <v>22.19</v>
      </c>
      <c r="C2370">
        <v>287.984375</v>
      </c>
      <c r="F2370">
        <v>0.2197029702970297</v>
      </c>
      <c r="G2370">
        <f>22200/(3.14*(7.77^2)/4)</f>
        <v>468.42631010055948</v>
      </c>
      <c r="H2370">
        <v>22200</v>
      </c>
    </row>
    <row r="2371" spans="1:8" x14ac:dyDescent="0.2">
      <c r="A2371">
        <v>22.2</v>
      </c>
      <c r="B2371">
        <v>22.19</v>
      </c>
      <c r="C2371">
        <v>287.984375</v>
      </c>
      <c r="F2371">
        <v>0.2197029702970297</v>
      </c>
      <c r="G2371">
        <f>22200/(3.14*(7.77^2)/4)</f>
        <v>468.42631010055948</v>
      </c>
      <c r="H2371">
        <v>22200</v>
      </c>
    </row>
    <row r="2372" spans="1:8" x14ac:dyDescent="0.2">
      <c r="A2372">
        <v>22.2</v>
      </c>
      <c r="B2372">
        <v>22.19</v>
      </c>
      <c r="C2372">
        <v>287.984375</v>
      </c>
      <c r="F2372">
        <v>0.2197029702970297</v>
      </c>
      <c r="G2372">
        <f>22200/(3.14*(7.77^2)/4)</f>
        <v>468.42631010055948</v>
      </c>
      <c r="H2372">
        <v>22200</v>
      </c>
    </row>
    <row r="2373" spans="1:8" x14ac:dyDescent="0.2">
      <c r="A2373">
        <v>22.12</v>
      </c>
      <c r="B2373">
        <v>22.22</v>
      </c>
      <c r="C2373">
        <v>288.3125</v>
      </c>
      <c r="F2373">
        <v>0.22</v>
      </c>
      <c r="G2373">
        <f>22120/(3.14*(7.77^2)/4)</f>
        <v>466.73828736145833</v>
      </c>
      <c r="H2373">
        <v>22120</v>
      </c>
    </row>
    <row r="2374" spans="1:8" x14ac:dyDescent="0.2">
      <c r="A2374">
        <v>22.12</v>
      </c>
      <c r="B2374">
        <v>22.22</v>
      </c>
      <c r="C2374">
        <v>288.3125</v>
      </c>
      <c r="F2374">
        <v>0.22</v>
      </c>
      <c r="G2374">
        <f>22120/(3.14*(7.77^2)/4)</f>
        <v>466.73828736145833</v>
      </c>
      <c r="H2374">
        <v>22120</v>
      </c>
    </row>
    <row r="2375" spans="1:8" x14ac:dyDescent="0.2">
      <c r="A2375">
        <v>22.06</v>
      </c>
      <c r="B2375">
        <v>22.23</v>
      </c>
      <c r="C2375">
        <v>288.53125</v>
      </c>
      <c r="F2375">
        <v>0.2200990099009901</v>
      </c>
      <c r="G2375">
        <f>22060/(3.14*(7.77^2)/4)</f>
        <v>465.47227030713253</v>
      </c>
      <c r="H2375">
        <v>22060</v>
      </c>
    </row>
    <row r="2376" spans="1:8" x14ac:dyDescent="0.2">
      <c r="A2376">
        <v>22.06</v>
      </c>
      <c r="B2376">
        <v>22.23</v>
      </c>
      <c r="C2376">
        <v>288.53125</v>
      </c>
      <c r="F2376">
        <v>0.2200990099009901</v>
      </c>
      <c r="G2376">
        <f>22060/(3.14*(7.77^2)/4)</f>
        <v>465.47227030713253</v>
      </c>
      <c r="H2376">
        <v>22060</v>
      </c>
    </row>
    <row r="2377" spans="1:8" x14ac:dyDescent="0.2">
      <c r="A2377">
        <v>22.06</v>
      </c>
      <c r="B2377">
        <v>22.23</v>
      </c>
      <c r="C2377">
        <v>288.53125</v>
      </c>
      <c r="F2377">
        <v>0.2200990099009901</v>
      </c>
      <c r="G2377">
        <f>22060/(3.14*(7.77^2)/4)</f>
        <v>465.47227030713253</v>
      </c>
      <c r="H2377">
        <v>22060</v>
      </c>
    </row>
    <row r="2378" spans="1:8" x14ac:dyDescent="0.2">
      <c r="A2378">
        <v>22</v>
      </c>
      <c r="B2378">
        <v>22.26</v>
      </c>
      <c r="C2378">
        <v>288.859375</v>
      </c>
      <c r="F2378">
        <v>0.22039603960396043</v>
      </c>
      <c r="G2378">
        <f>22000/(3.14*(7.77^2)/4)</f>
        <v>464.20625325280668</v>
      </c>
      <c r="H2378">
        <v>22000</v>
      </c>
    </row>
    <row r="2379" spans="1:8" x14ac:dyDescent="0.2">
      <c r="A2379">
        <v>22</v>
      </c>
      <c r="B2379">
        <v>22.26</v>
      </c>
      <c r="C2379">
        <v>288.859375</v>
      </c>
      <c r="F2379">
        <v>0.22039603960396043</v>
      </c>
      <c r="G2379">
        <f>22000/(3.14*(7.77^2)/4)</f>
        <v>464.20625325280668</v>
      </c>
      <c r="H2379">
        <v>22000</v>
      </c>
    </row>
    <row r="2380" spans="1:8" x14ac:dyDescent="0.2">
      <c r="A2380">
        <v>21.96</v>
      </c>
      <c r="B2380">
        <v>22.28</v>
      </c>
      <c r="C2380">
        <v>289.078125</v>
      </c>
      <c r="F2380">
        <v>0.2205940594059406</v>
      </c>
      <c r="G2380">
        <f>21960/(3.14*(7.77^2)/4)</f>
        <v>463.3622418832561</v>
      </c>
      <c r="H2380">
        <v>21960</v>
      </c>
    </row>
    <row r="2381" spans="1:8" x14ac:dyDescent="0.2">
      <c r="A2381">
        <v>21.96</v>
      </c>
      <c r="B2381">
        <v>22.28</v>
      </c>
      <c r="C2381">
        <v>289.078125</v>
      </c>
      <c r="F2381">
        <v>0.2205940594059406</v>
      </c>
      <c r="G2381">
        <f>21960/(3.14*(7.77^2)/4)</f>
        <v>463.3622418832561</v>
      </c>
      <c r="H2381">
        <v>21960</v>
      </c>
    </row>
    <row r="2382" spans="1:8" x14ac:dyDescent="0.2">
      <c r="A2382">
        <v>21.96</v>
      </c>
      <c r="B2382">
        <v>22.28</v>
      </c>
      <c r="C2382">
        <v>289.078125</v>
      </c>
      <c r="F2382">
        <v>0.2205940594059406</v>
      </c>
      <c r="G2382">
        <f>21960/(3.14*(7.77^2)/4)</f>
        <v>463.3622418832561</v>
      </c>
      <c r="H2382">
        <v>21960</v>
      </c>
    </row>
    <row r="2383" spans="1:8" x14ac:dyDescent="0.2">
      <c r="A2383">
        <v>21.88</v>
      </c>
      <c r="B2383">
        <v>22.31</v>
      </c>
      <c r="C2383">
        <v>289.40625</v>
      </c>
      <c r="F2383">
        <v>0.22089108910891087</v>
      </c>
      <c r="G2383">
        <f>21880/(3.14*(7.77^2)/4)</f>
        <v>461.67421914415502</v>
      </c>
      <c r="H2383">
        <v>21880</v>
      </c>
    </row>
    <row r="2384" spans="1:8" x14ac:dyDescent="0.2">
      <c r="A2384">
        <v>21.88</v>
      </c>
      <c r="B2384">
        <v>22.31</v>
      </c>
      <c r="C2384">
        <v>289.40625</v>
      </c>
      <c r="F2384">
        <v>0.22089108910891087</v>
      </c>
      <c r="G2384">
        <f>21880/(3.14*(7.77^2)/4)</f>
        <v>461.67421914415502</v>
      </c>
      <c r="H2384">
        <v>21880</v>
      </c>
    </row>
    <row r="2385" spans="1:8" x14ac:dyDescent="0.2">
      <c r="A2385">
        <v>21.82</v>
      </c>
      <c r="B2385">
        <v>22.33</v>
      </c>
      <c r="C2385">
        <v>289.625</v>
      </c>
      <c r="F2385">
        <v>0.22108910891089106</v>
      </c>
      <c r="G2385">
        <f>21820/(3.14*(7.77^2)/4)</f>
        <v>460.40820208982916</v>
      </c>
      <c r="H2385">
        <v>21820</v>
      </c>
    </row>
    <row r="2386" spans="1:8" x14ac:dyDescent="0.2">
      <c r="A2386">
        <v>21.82</v>
      </c>
      <c r="B2386">
        <v>22.33</v>
      </c>
      <c r="C2386">
        <v>289.625</v>
      </c>
      <c r="F2386">
        <v>0.22108910891089106</v>
      </c>
      <c r="G2386">
        <f>21820/(3.14*(7.77^2)/4)</f>
        <v>460.40820208982916</v>
      </c>
      <c r="H2386">
        <v>21820</v>
      </c>
    </row>
    <row r="2387" spans="1:8" x14ac:dyDescent="0.2">
      <c r="A2387">
        <v>21.82</v>
      </c>
      <c r="B2387">
        <v>22.33</v>
      </c>
      <c r="C2387">
        <v>289.625</v>
      </c>
      <c r="F2387">
        <v>0.22108910891089106</v>
      </c>
      <c r="G2387">
        <f>21820/(3.14*(7.77^2)/4)</f>
        <v>460.40820208982916</v>
      </c>
      <c r="H2387">
        <v>21820</v>
      </c>
    </row>
    <row r="2388" spans="1:8" x14ac:dyDescent="0.2">
      <c r="A2388">
        <v>21.76</v>
      </c>
      <c r="B2388">
        <v>22.36</v>
      </c>
      <c r="C2388">
        <v>289.953125</v>
      </c>
      <c r="F2388">
        <v>0.22138613861386139</v>
      </c>
      <c r="G2388">
        <f>21760/(3.14*(7.77^2)/4)</f>
        <v>459.14218503550336</v>
      </c>
      <c r="H2388">
        <v>21760</v>
      </c>
    </row>
    <row r="2389" spans="1:8" x14ac:dyDescent="0.2">
      <c r="A2389">
        <v>21.76</v>
      </c>
      <c r="B2389">
        <v>22.36</v>
      </c>
      <c r="C2389">
        <v>289.953125</v>
      </c>
      <c r="F2389">
        <v>0.22138613861386139</v>
      </c>
      <c r="G2389">
        <f>21760/(3.14*(7.77^2)/4)</f>
        <v>459.14218503550336</v>
      </c>
      <c r="H2389">
        <v>21760</v>
      </c>
    </row>
    <row r="2390" spans="1:8" x14ac:dyDescent="0.2">
      <c r="A2390">
        <v>21.76</v>
      </c>
      <c r="B2390">
        <v>22.36</v>
      </c>
      <c r="C2390">
        <v>289.953125</v>
      </c>
      <c r="F2390">
        <v>0.22138613861386139</v>
      </c>
      <c r="G2390">
        <f>21760/(3.14*(7.77^2)/4)</f>
        <v>459.14218503550336</v>
      </c>
      <c r="H2390">
        <v>21760</v>
      </c>
    </row>
    <row r="2391" spans="1:8" x14ac:dyDescent="0.2">
      <c r="A2391">
        <v>21.7</v>
      </c>
      <c r="B2391">
        <v>22.39</v>
      </c>
      <c r="C2391">
        <v>290.28125</v>
      </c>
      <c r="F2391">
        <v>0.22168316831683169</v>
      </c>
      <c r="G2391">
        <f>21700/(3.14*(7.77^2)/4)</f>
        <v>457.8761679811775</v>
      </c>
      <c r="H2391">
        <v>21700</v>
      </c>
    </row>
    <row r="2392" spans="1:8" x14ac:dyDescent="0.2">
      <c r="A2392">
        <v>21.66</v>
      </c>
      <c r="B2392">
        <v>22.4</v>
      </c>
      <c r="C2392">
        <v>290.5</v>
      </c>
      <c r="F2392">
        <v>0.22178217821782176</v>
      </c>
      <c r="G2392">
        <f>21660/(3.14*(7.77^2)/4)</f>
        <v>457.03215661162693</v>
      </c>
      <c r="H2392">
        <v>21660</v>
      </c>
    </row>
    <row r="2393" spans="1:8" x14ac:dyDescent="0.2">
      <c r="A2393">
        <v>21.66</v>
      </c>
      <c r="B2393">
        <v>22.4</v>
      </c>
      <c r="C2393">
        <v>290.5</v>
      </c>
      <c r="F2393">
        <v>0.22178217821782176</v>
      </c>
      <c r="G2393">
        <f>21660/(3.14*(7.77^2)/4)</f>
        <v>457.03215661162693</v>
      </c>
      <c r="H2393">
        <v>21660</v>
      </c>
    </row>
    <row r="2394" spans="1:8" x14ac:dyDescent="0.2">
      <c r="A2394">
        <v>21.66</v>
      </c>
      <c r="B2394">
        <v>22.4</v>
      </c>
      <c r="C2394">
        <v>290.5</v>
      </c>
      <c r="F2394">
        <v>0.22178217821782176</v>
      </c>
      <c r="G2394">
        <f>21660/(3.14*(7.77^2)/4)</f>
        <v>457.03215661162693</v>
      </c>
      <c r="H2394">
        <v>21660</v>
      </c>
    </row>
    <row r="2395" spans="1:8" x14ac:dyDescent="0.2">
      <c r="A2395">
        <v>21.6</v>
      </c>
      <c r="B2395">
        <v>22.43</v>
      </c>
      <c r="C2395">
        <v>290.828125</v>
      </c>
      <c r="F2395">
        <v>0.22207920792079208</v>
      </c>
      <c r="G2395">
        <f>21600/(3.14*(7.77^2)/4)</f>
        <v>455.76613955730113</v>
      </c>
      <c r="H2395">
        <v>21600</v>
      </c>
    </row>
    <row r="2396" spans="1:8" x14ac:dyDescent="0.2">
      <c r="A2396">
        <v>21.6</v>
      </c>
      <c r="B2396">
        <v>22.43</v>
      </c>
      <c r="C2396">
        <v>290.828125</v>
      </c>
      <c r="F2396">
        <v>0.22207920792079208</v>
      </c>
      <c r="G2396">
        <f>21600/(3.14*(7.77^2)/4)</f>
        <v>455.76613955730113</v>
      </c>
      <c r="H2396">
        <v>21600</v>
      </c>
    </row>
    <row r="2397" spans="1:8" x14ac:dyDescent="0.2">
      <c r="A2397">
        <v>21.5</v>
      </c>
      <c r="B2397">
        <v>22.45</v>
      </c>
      <c r="C2397">
        <v>291.046875</v>
      </c>
      <c r="F2397">
        <v>0.22227722772277228</v>
      </c>
      <c r="G2397">
        <f>21500/(3.14*(7.77^2)/4)</f>
        <v>453.6561111334247</v>
      </c>
      <c r="H2397">
        <v>21500</v>
      </c>
    </row>
    <row r="2398" spans="1:8" x14ac:dyDescent="0.2">
      <c r="A2398">
        <v>21.5</v>
      </c>
      <c r="B2398">
        <v>22.45</v>
      </c>
      <c r="C2398">
        <v>291.046875</v>
      </c>
      <c r="F2398">
        <v>0.22227722772277228</v>
      </c>
      <c r="G2398">
        <f>21500/(3.14*(7.77^2)/4)</f>
        <v>453.6561111334247</v>
      </c>
      <c r="H2398">
        <v>21500</v>
      </c>
    </row>
    <row r="2399" spans="1:8" x14ac:dyDescent="0.2">
      <c r="A2399">
        <v>21.5</v>
      </c>
      <c r="B2399">
        <v>22.45</v>
      </c>
      <c r="C2399">
        <v>291.046875</v>
      </c>
      <c r="F2399">
        <v>0.22227722772277228</v>
      </c>
      <c r="G2399">
        <f>21500/(3.14*(7.77^2)/4)</f>
        <v>453.6561111334247</v>
      </c>
      <c r="H2399">
        <v>21500</v>
      </c>
    </row>
    <row r="2400" spans="1:8" x14ac:dyDescent="0.2">
      <c r="A2400">
        <v>21.46</v>
      </c>
      <c r="B2400">
        <v>22.48</v>
      </c>
      <c r="C2400">
        <v>291.375</v>
      </c>
      <c r="F2400">
        <v>0.22257425742574258</v>
      </c>
      <c r="G2400">
        <f>21460/(3.14*(7.77^2)/4)</f>
        <v>452.81209976387413</v>
      </c>
      <c r="H2400">
        <v>21460</v>
      </c>
    </row>
    <row r="2401" spans="1:8" x14ac:dyDescent="0.2">
      <c r="A2401">
        <v>21.46</v>
      </c>
      <c r="B2401">
        <v>22.48</v>
      </c>
      <c r="C2401">
        <v>291.375</v>
      </c>
      <c r="F2401">
        <v>0.22257425742574258</v>
      </c>
      <c r="G2401">
        <f>21460/(3.14*(7.77^2)/4)</f>
        <v>452.81209976387413</v>
      </c>
      <c r="H2401">
        <v>21460</v>
      </c>
    </row>
    <row r="2402" spans="1:8" x14ac:dyDescent="0.2">
      <c r="A2402">
        <v>21.46</v>
      </c>
      <c r="B2402">
        <v>22.48</v>
      </c>
      <c r="C2402">
        <v>291.375</v>
      </c>
      <c r="F2402">
        <v>0.22257425742574258</v>
      </c>
      <c r="G2402">
        <f>21460/(3.14*(7.77^2)/4)</f>
        <v>452.81209976387413</v>
      </c>
      <c r="H2402">
        <v>21460</v>
      </c>
    </row>
    <row r="2403" spans="1:8" x14ac:dyDescent="0.2">
      <c r="A2403">
        <v>21.38</v>
      </c>
      <c r="B2403">
        <v>22.51</v>
      </c>
      <c r="C2403">
        <v>291.703125</v>
      </c>
      <c r="F2403">
        <v>0.22287128712871287</v>
      </c>
      <c r="G2403">
        <f>21380/(3.14*(7.77^2)/4)</f>
        <v>451.12407702477304</v>
      </c>
      <c r="H2403">
        <v>21380</v>
      </c>
    </row>
    <row r="2404" spans="1:8" x14ac:dyDescent="0.2">
      <c r="A2404">
        <v>21.38</v>
      </c>
      <c r="B2404">
        <v>22.51</v>
      </c>
      <c r="C2404">
        <v>291.703125</v>
      </c>
      <c r="F2404">
        <v>0.22287128712871287</v>
      </c>
      <c r="G2404">
        <f>21380/(3.14*(7.77^2)/4)</f>
        <v>451.12407702477304</v>
      </c>
      <c r="H2404">
        <v>21380</v>
      </c>
    </row>
    <row r="2405" spans="1:8" x14ac:dyDescent="0.2">
      <c r="A2405">
        <v>21.3</v>
      </c>
      <c r="B2405">
        <v>22.53</v>
      </c>
      <c r="C2405">
        <v>291.921875</v>
      </c>
      <c r="F2405">
        <v>0.22306930693069307</v>
      </c>
      <c r="G2405">
        <f>21300/(3.14*(7.77^2)/4)</f>
        <v>449.4360542856719</v>
      </c>
      <c r="H2405">
        <v>21300</v>
      </c>
    </row>
    <row r="2406" spans="1:8" x14ac:dyDescent="0.2">
      <c r="A2406">
        <v>21.3</v>
      </c>
      <c r="B2406">
        <v>22.53</v>
      </c>
      <c r="C2406">
        <v>291.921875</v>
      </c>
      <c r="F2406">
        <v>0.22306930693069307</v>
      </c>
      <c r="G2406">
        <f>21300/(3.14*(7.77^2)/4)</f>
        <v>449.4360542856719</v>
      </c>
      <c r="H2406">
        <v>21300</v>
      </c>
    </row>
    <row r="2407" spans="1:8" x14ac:dyDescent="0.2">
      <c r="A2407">
        <v>21.3</v>
      </c>
      <c r="B2407">
        <v>22.53</v>
      </c>
      <c r="C2407">
        <v>291.921875</v>
      </c>
      <c r="F2407">
        <v>0.22306930693069307</v>
      </c>
      <c r="G2407">
        <f>21300/(3.14*(7.77^2)/4)</f>
        <v>449.4360542856719</v>
      </c>
      <c r="H2407">
        <v>21300</v>
      </c>
    </row>
    <row r="2408" spans="1:8" x14ac:dyDescent="0.2">
      <c r="A2408">
        <v>21.24</v>
      </c>
      <c r="B2408">
        <v>22.56</v>
      </c>
      <c r="C2408">
        <v>292.25</v>
      </c>
      <c r="F2408">
        <v>0.22336633663366334</v>
      </c>
      <c r="G2408">
        <f>21240/(3.14*(7.77^2)/4)</f>
        <v>448.1700372313461</v>
      </c>
      <c r="H2408">
        <v>21240</v>
      </c>
    </row>
    <row r="2409" spans="1:8" x14ac:dyDescent="0.2">
      <c r="A2409">
        <v>21.24</v>
      </c>
      <c r="B2409">
        <v>22.56</v>
      </c>
      <c r="C2409">
        <v>292.25</v>
      </c>
      <c r="F2409">
        <v>0.22336633663366334</v>
      </c>
      <c r="G2409">
        <f>21240/(3.14*(7.77^2)/4)</f>
        <v>448.1700372313461</v>
      </c>
      <c r="H2409">
        <v>21240</v>
      </c>
    </row>
    <row r="2410" spans="1:8" x14ac:dyDescent="0.2">
      <c r="A2410">
        <v>21.16</v>
      </c>
      <c r="B2410">
        <v>22.58</v>
      </c>
      <c r="C2410">
        <v>292.46875</v>
      </c>
      <c r="F2410">
        <v>0.22356435643564354</v>
      </c>
      <c r="G2410">
        <f>21160/(3.14*(7.77^2)/4)</f>
        <v>446.48201449224496</v>
      </c>
      <c r="H2410">
        <v>21160</v>
      </c>
    </row>
    <row r="2411" spans="1:8" x14ac:dyDescent="0.2">
      <c r="A2411">
        <v>21.16</v>
      </c>
      <c r="B2411">
        <v>22.58</v>
      </c>
      <c r="C2411">
        <v>292.46875</v>
      </c>
      <c r="F2411">
        <v>0.22356435643564354</v>
      </c>
      <c r="G2411">
        <f>21160/(3.14*(7.77^2)/4)</f>
        <v>446.48201449224496</v>
      </c>
      <c r="H2411">
        <v>21160</v>
      </c>
    </row>
    <row r="2412" spans="1:8" x14ac:dyDescent="0.2">
      <c r="A2412">
        <v>21.16</v>
      </c>
      <c r="B2412">
        <v>22.58</v>
      </c>
      <c r="C2412">
        <v>292.46875</v>
      </c>
      <c r="F2412">
        <v>0.22356435643564354</v>
      </c>
      <c r="G2412">
        <f>21160/(3.14*(7.77^2)/4)</f>
        <v>446.48201449224496</v>
      </c>
      <c r="H2412">
        <v>21160</v>
      </c>
    </row>
    <row r="2413" spans="1:8" x14ac:dyDescent="0.2">
      <c r="A2413">
        <v>21.06</v>
      </c>
      <c r="B2413">
        <v>22.61</v>
      </c>
      <c r="C2413">
        <v>292.796875</v>
      </c>
      <c r="F2413">
        <v>0.22386138613861387</v>
      </c>
      <c r="G2413">
        <f>21060/(3.14*(7.77^2)/4)</f>
        <v>444.37198606836859</v>
      </c>
      <c r="H2413">
        <v>21060</v>
      </c>
    </row>
    <row r="2414" spans="1:8" x14ac:dyDescent="0.2">
      <c r="A2414">
        <v>21.06</v>
      </c>
      <c r="B2414">
        <v>22.61</v>
      </c>
      <c r="C2414">
        <v>292.796875</v>
      </c>
      <c r="F2414">
        <v>0.22386138613861387</v>
      </c>
      <c r="G2414">
        <f>21060/(3.14*(7.77^2)/4)</f>
        <v>444.37198606836859</v>
      </c>
      <c r="H2414">
        <v>21060</v>
      </c>
    </row>
    <row r="2415" spans="1:8" x14ac:dyDescent="0.2">
      <c r="A2415">
        <v>21.06</v>
      </c>
      <c r="B2415">
        <v>22.61</v>
      </c>
      <c r="C2415">
        <v>292.796875</v>
      </c>
      <c r="F2415">
        <v>0.22386138613861387</v>
      </c>
      <c r="G2415">
        <f>21060/(3.14*(7.77^2)/4)</f>
        <v>444.37198606836859</v>
      </c>
      <c r="H2415">
        <v>21060</v>
      </c>
    </row>
    <row r="2416" spans="1:8" x14ac:dyDescent="0.2">
      <c r="A2416">
        <v>20.98</v>
      </c>
      <c r="B2416">
        <v>23.09</v>
      </c>
      <c r="C2416">
        <v>293.125</v>
      </c>
      <c r="F2416">
        <v>0.22861386138613862</v>
      </c>
      <c r="G2416">
        <f>20980/(3.14*(7.77^2)/4)</f>
        <v>442.68396332926744</v>
      </c>
      <c r="H2416">
        <v>20980</v>
      </c>
    </row>
    <row r="2417" spans="1:8" x14ac:dyDescent="0.2">
      <c r="A2417">
        <v>20.98</v>
      </c>
      <c r="B2417">
        <v>23.09</v>
      </c>
      <c r="C2417">
        <v>293.125</v>
      </c>
      <c r="F2417">
        <v>0.22861386138613862</v>
      </c>
      <c r="G2417">
        <f>20980/(3.14*(7.77^2)/4)</f>
        <v>442.68396332926744</v>
      </c>
      <c r="H2417">
        <v>20980</v>
      </c>
    </row>
    <row r="2418" spans="1:8" x14ac:dyDescent="0.2">
      <c r="A2418">
        <v>12.34</v>
      </c>
      <c r="B2418">
        <v>22.78</v>
      </c>
      <c r="C2418">
        <v>293.34375</v>
      </c>
      <c r="F2418">
        <v>0.22554455445544555</v>
      </c>
      <c r="G2418">
        <f>12340/(3.14*(7.77^2)/4)</f>
        <v>260.377507506347</v>
      </c>
      <c r="H2418">
        <v>12340</v>
      </c>
    </row>
    <row r="2419" spans="1:8" x14ac:dyDescent="0.2">
      <c r="A2419">
        <v>12.34</v>
      </c>
      <c r="B2419">
        <v>22.78</v>
      </c>
      <c r="C2419">
        <v>293.34375</v>
      </c>
      <c r="F2419">
        <v>0.22554455445544555</v>
      </c>
      <c r="G2419">
        <f>12340/(3.14*(7.77^2)/4)</f>
        <v>260.377507506347</v>
      </c>
      <c r="H2419">
        <v>12340</v>
      </c>
    </row>
    <row r="2420" spans="1:8" x14ac:dyDescent="0.2">
      <c r="A2420">
        <v>12.34</v>
      </c>
      <c r="B2420">
        <v>22.78</v>
      </c>
      <c r="C2420">
        <v>293.34375</v>
      </c>
      <c r="F2420">
        <v>0.22554455445544555</v>
      </c>
      <c r="G2420">
        <f>12340/(3.14*(7.77^2)/4)</f>
        <v>260.377507506347</v>
      </c>
      <c r="H2420">
        <v>12340</v>
      </c>
    </row>
    <row r="2421" spans="1:8" x14ac:dyDescent="0.2">
      <c r="A2421">
        <v>7.24</v>
      </c>
      <c r="B2421">
        <v>22.9</v>
      </c>
      <c r="C2421">
        <v>293.671875</v>
      </c>
      <c r="F2421">
        <v>0.22673267326732671</v>
      </c>
      <c r="G2421">
        <f>7240/(3.14*(7.77^2)/4)</f>
        <v>152.76605788865092</v>
      </c>
      <c r="H2421">
        <v>7240</v>
      </c>
    </row>
    <row r="2422" spans="1:8" x14ac:dyDescent="0.2">
      <c r="A2422">
        <v>7.24</v>
      </c>
      <c r="B2422">
        <v>22.9</v>
      </c>
      <c r="C2422">
        <v>293.671875</v>
      </c>
      <c r="F2422">
        <v>0.22673267326732671</v>
      </c>
      <c r="G2422">
        <f>7240/(3.14*(7.77^2)/4)</f>
        <v>152.76605788865092</v>
      </c>
      <c r="H2422">
        <v>7240</v>
      </c>
    </row>
    <row r="2423" spans="1:8" x14ac:dyDescent="0.2">
      <c r="A2423">
        <v>7.26</v>
      </c>
      <c r="B2423">
        <v>22.92</v>
      </c>
      <c r="C2423">
        <v>294.21875</v>
      </c>
      <c r="F2423">
        <v>0.22693069306930694</v>
      </c>
      <c r="G2423">
        <f>7260/(3.14*(7.77^2)/4)</f>
        <v>153.18806357342621</v>
      </c>
      <c r="H2423">
        <v>7260</v>
      </c>
    </row>
    <row r="2424" spans="1:8" x14ac:dyDescent="0.2">
      <c r="A2424">
        <v>7.26</v>
      </c>
      <c r="B2424">
        <v>22.92</v>
      </c>
      <c r="C2424">
        <v>294.21875</v>
      </c>
      <c r="F2424">
        <v>0.22693069306930694</v>
      </c>
      <c r="G2424">
        <f>7260/(3.14*(7.77^2)/4)</f>
        <v>153.18806357342621</v>
      </c>
      <c r="H2424">
        <v>7260</v>
      </c>
    </row>
    <row r="2425" spans="1:8" x14ac:dyDescent="0.2">
      <c r="A2425">
        <v>7.26</v>
      </c>
      <c r="B2425">
        <v>22.92</v>
      </c>
      <c r="C2425">
        <v>294.21875</v>
      </c>
      <c r="F2425">
        <v>0.22693069306930694</v>
      </c>
      <c r="G2425">
        <f>7260/(3.14*(7.77^2)/4)</f>
        <v>153.18806357342621</v>
      </c>
      <c r="H2425">
        <v>7260</v>
      </c>
    </row>
    <row r="2426" spans="1:8" x14ac:dyDescent="0.2">
      <c r="A2426">
        <v>7.26</v>
      </c>
      <c r="B2426">
        <v>22.92</v>
      </c>
      <c r="C2426">
        <v>294.21875</v>
      </c>
      <c r="F2426">
        <v>0.22693069306930694</v>
      </c>
      <c r="G2426">
        <f>7260/(3.14*(7.77^2)/4)</f>
        <v>153.18806357342621</v>
      </c>
      <c r="H2426">
        <v>7260</v>
      </c>
    </row>
    <row r="2427" spans="1:8" x14ac:dyDescent="0.2">
      <c r="A2427">
        <v>7.24</v>
      </c>
      <c r="B2427">
        <v>22.95</v>
      </c>
      <c r="C2427">
        <v>294.765625</v>
      </c>
      <c r="F2427">
        <v>0.22722772277227721</v>
      </c>
      <c r="G2427">
        <f>7240/(3.14*(7.77^2)/4)</f>
        <v>152.76605788865092</v>
      </c>
      <c r="H2427">
        <v>7240</v>
      </c>
    </row>
    <row r="2428" spans="1:8" x14ac:dyDescent="0.2">
      <c r="A2428">
        <v>7.24</v>
      </c>
      <c r="B2428">
        <v>22.95</v>
      </c>
      <c r="C2428">
        <v>294.765625</v>
      </c>
      <c r="F2428">
        <v>0.22722772277227721</v>
      </c>
      <c r="G2428">
        <f>7240/(3.14*(7.77^2)/4)</f>
        <v>152.76605788865092</v>
      </c>
      <c r="H2428">
        <v>7240</v>
      </c>
    </row>
    <row r="2429" spans="1:8" x14ac:dyDescent="0.2">
      <c r="A2429">
        <v>7.24</v>
      </c>
      <c r="B2429">
        <v>22.95</v>
      </c>
      <c r="C2429">
        <v>294.765625</v>
      </c>
      <c r="F2429">
        <v>0.22722772277227721</v>
      </c>
      <c r="G2429">
        <f>7240/(3.14*(7.77^2)/4)</f>
        <v>152.76605788865092</v>
      </c>
      <c r="H2429">
        <v>7240</v>
      </c>
    </row>
    <row r="2430" spans="1:8" x14ac:dyDescent="0.2">
      <c r="A2430">
        <v>7.22</v>
      </c>
      <c r="B2430">
        <v>23</v>
      </c>
      <c r="C2430">
        <v>295.09375</v>
      </c>
      <c r="F2430">
        <v>0.22772277227722773</v>
      </c>
      <c r="G2430">
        <f>7220/(3.14*(7.77^2)/4)</f>
        <v>152.34405220387563</v>
      </c>
      <c r="H2430">
        <v>7220</v>
      </c>
    </row>
    <row r="2431" spans="1:8" x14ac:dyDescent="0.2">
      <c r="A2431">
        <v>7.22</v>
      </c>
      <c r="B2431">
        <v>23</v>
      </c>
      <c r="C2431">
        <v>295.09375</v>
      </c>
      <c r="F2431">
        <v>0.22772277227722773</v>
      </c>
      <c r="G2431">
        <f>7220/(3.14*(7.77^2)/4)</f>
        <v>152.34405220387563</v>
      </c>
      <c r="H2431">
        <v>7220</v>
      </c>
    </row>
    <row r="2432" spans="1:8" x14ac:dyDescent="0.2">
      <c r="A2432">
        <v>7.22</v>
      </c>
      <c r="B2432">
        <v>23</v>
      </c>
      <c r="C2432">
        <v>295.09375</v>
      </c>
      <c r="F2432">
        <v>0.22772277227722773</v>
      </c>
      <c r="G2432">
        <f>7220/(3.14*(7.77^2)/4)</f>
        <v>152.34405220387563</v>
      </c>
      <c r="H2432">
        <v>7220</v>
      </c>
    </row>
    <row r="2433" spans="1:8" x14ac:dyDescent="0.2">
      <c r="A2433">
        <v>7.22</v>
      </c>
      <c r="B2433">
        <v>23</v>
      </c>
      <c r="C2433">
        <v>295.09375</v>
      </c>
      <c r="F2433">
        <v>0.22772277227722773</v>
      </c>
      <c r="G2433">
        <f>7220/(3.14*(7.77^2)/4)</f>
        <v>152.34405220387563</v>
      </c>
      <c r="H2433">
        <v>7220</v>
      </c>
    </row>
    <row r="2434" spans="1:8" x14ac:dyDescent="0.2">
      <c r="A2434">
        <v>7.22</v>
      </c>
      <c r="B2434">
        <v>23</v>
      </c>
      <c r="C2434">
        <v>295.09375</v>
      </c>
      <c r="F2434">
        <v>0.22772277227722773</v>
      </c>
      <c r="G2434">
        <f>7220/(3.14*(7.77^2)/4)</f>
        <v>152.34405220387563</v>
      </c>
      <c r="H2434">
        <v>7220</v>
      </c>
    </row>
    <row r="2435" spans="1:8" x14ac:dyDescent="0.2">
      <c r="A2435">
        <v>7.24</v>
      </c>
      <c r="B2435">
        <v>23.06</v>
      </c>
      <c r="C2435">
        <v>295.859375</v>
      </c>
      <c r="F2435">
        <v>0.2283168316831683</v>
      </c>
      <c r="G2435">
        <f>7240/(3.14*(7.77^2)/4)</f>
        <v>152.76605788865092</v>
      </c>
      <c r="H2435">
        <v>7240</v>
      </c>
    </row>
    <row r="2436" spans="1:8" x14ac:dyDescent="0.2">
      <c r="A2436">
        <v>7.24</v>
      </c>
      <c r="B2436">
        <v>23.06</v>
      </c>
      <c r="C2436">
        <v>295.859375</v>
      </c>
      <c r="F2436">
        <v>0.2283168316831683</v>
      </c>
      <c r="G2436">
        <f>7240/(3.14*(7.77^2)/4)</f>
        <v>152.76605788865092</v>
      </c>
      <c r="H2436">
        <v>7240</v>
      </c>
    </row>
    <row r="2437" spans="1:8" x14ac:dyDescent="0.2">
      <c r="A2437">
        <v>7.24</v>
      </c>
      <c r="B2437">
        <v>23.06</v>
      </c>
      <c r="C2437">
        <v>295.859375</v>
      </c>
      <c r="F2437">
        <v>0.2283168316831683</v>
      </c>
      <c r="G2437">
        <f>7240/(3.14*(7.77^2)/4)</f>
        <v>152.76605788865092</v>
      </c>
      <c r="H2437">
        <v>7240</v>
      </c>
    </row>
    <row r="2438" spans="1:8" x14ac:dyDescent="0.2">
      <c r="A2438">
        <v>7.2</v>
      </c>
      <c r="B2438">
        <v>23.11</v>
      </c>
      <c r="C2438">
        <v>296.1875</v>
      </c>
      <c r="F2438">
        <v>0.22881188118811879</v>
      </c>
      <c r="G2438">
        <f>7200/(3.14*(7.77^2)/4)</f>
        <v>151.92204651910038</v>
      </c>
      <c r="H2438">
        <v>7200</v>
      </c>
    </row>
    <row r="2439" spans="1:8" x14ac:dyDescent="0.2">
      <c r="A2439">
        <v>7.2</v>
      </c>
      <c r="B2439">
        <v>23.11</v>
      </c>
      <c r="C2439">
        <v>296.1875</v>
      </c>
      <c r="F2439">
        <v>0.22881188118811879</v>
      </c>
      <c r="G2439">
        <f>7200/(3.14*(7.77^2)/4)</f>
        <v>151.92204651910038</v>
      </c>
      <c r="H2439">
        <v>7200</v>
      </c>
    </row>
    <row r="2440" spans="1:8" x14ac:dyDescent="0.2">
      <c r="A2440">
        <v>7.22</v>
      </c>
      <c r="B2440">
        <v>23.12</v>
      </c>
      <c r="C2440">
        <v>296.515625</v>
      </c>
      <c r="F2440">
        <v>0.22891089108910892</v>
      </c>
      <c r="G2440">
        <f>7220/(3.14*(7.77^2)/4)</f>
        <v>152.34405220387563</v>
      </c>
      <c r="H2440">
        <v>7220</v>
      </c>
    </row>
    <row r="2441" spans="1:8" x14ac:dyDescent="0.2">
      <c r="A2441">
        <v>7.22</v>
      </c>
      <c r="B2441">
        <v>23.12</v>
      </c>
      <c r="C2441">
        <v>296.515625</v>
      </c>
      <c r="F2441">
        <v>0.22891089108910892</v>
      </c>
      <c r="G2441">
        <f>7220/(3.14*(7.77^2)/4)</f>
        <v>152.34405220387563</v>
      </c>
      <c r="H2441">
        <v>7220</v>
      </c>
    </row>
    <row r="2442" spans="1:8" x14ac:dyDescent="0.2">
      <c r="A2442">
        <v>7.2</v>
      </c>
      <c r="B2442">
        <v>23.14</v>
      </c>
      <c r="C2442">
        <v>296.734375</v>
      </c>
      <c r="F2442">
        <v>0.22910891089108912</v>
      </c>
      <c r="G2442">
        <f>7200/(3.14*(7.77^2)/4)</f>
        <v>151.92204651910038</v>
      </c>
      <c r="H2442">
        <v>7200</v>
      </c>
    </row>
    <row r="2443" spans="1:8" x14ac:dyDescent="0.2">
      <c r="A2443">
        <v>7.2</v>
      </c>
      <c r="B2443">
        <v>23.14</v>
      </c>
      <c r="C2443">
        <v>296.734375</v>
      </c>
      <c r="F2443">
        <v>0.22910891089108912</v>
      </c>
      <c r="G2443">
        <f>7200/(3.14*(7.77^2)/4)</f>
        <v>151.92204651910038</v>
      </c>
      <c r="H2443">
        <v>7200</v>
      </c>
    </row>
    <row r="2444" spans="1:8" x14ac:dyDescent="0.2">
      <c r="A2444">
        <v>7.24</v>
      </c>
      <c r="B2444">
        <v>23.15</v>
      </c>
      <c r="C2444">
        <v>297.0625</v>
      </c>
      <c r="F2444">
        <v>0.22920792079207919</v>
      </c>
      <c r="G2444">
        <f>7240/(3.14*(7.77^2)/4)</f>
        <v>152.76605788865092</v>
      </c>
      <c r="H2444">
        <v>7240</v>
      </c>
    </row>
    <row r="2445" spans="1:8" x14ac:dyDescent="0.2">
      <c r="A2445">
        <v>7.22</v>
      </c>
      <c r="B2445">
        <v>23.16</v>
      </c>
      <c r="C2445">
        <v>297.28125</v>
      </c>
      <c r="F2445">
        <v>0.22930693069306932</v>
      </c>
      <c r="G2445">
        <f>7220/(3.14*(7.77^2)/4)</f>
        <v>152.34405220387563</v>
      </c>
      <c r="H2445">
        <v>7220</v>
      </c>
    </row>
    <row r="2446" spans="1:8" x14ac:dyDescent="0.2">
      <c r="A2446">
        <v>7.22</v>
      </c>
      <c r="B2446">
        <v>23.16</v>
      </c>
      <c r="C2446">
        <v>297.28125</v>
      </c>
      <c r="F2446">
        <v>0.22930693069306932</v>
      </c>
      <c r="G2446">
        <f>7220/(3.14*(7.77^2)/4)</f>
        <v>152.34405220387563</v>
      </c>
      <c r="H2446">
        <v>7220</v>
      </c>
    </row>
    <row r="2447" spans="1:8" x14ac:dyDescent="0.2">
      <c r="A2447">
        <v>7.18</v>
      </c>
      <c r="B2447">
        <v>23.17</v>
      </c>
      <c r="C2447">
        <v>297.609375</v>
      </c>
      <c r="F2447">
        <v>0.22940594059405942</v>
      </c>
      <c r="G2447">
        <f>7180/(3.14*(7.77^2)/4)</f>
        <v>151.50004083432509</v>
      </c>
      <c r="H2447">
        <v>7180</v>
      </c>
    </row>
    <row r="2448" spans="1:8" x14ac:dyDescent="0.2">
      <c r="A2448">
        <v>7.2</v>
      </c>
      <c r="B2448">
        <v>23.17</v>
      </c>
      <c r="C2448">
        <v>297.828125</v>
      </c>
      <c r="F2448">
        <v>0.22940594059405942</v>
      </c>
      <c r="G2448">
        <f>7200/(3.14*(7.77^2)/4)</f>
        <v>151.92204651910038</v>
      </c>
      <c r="H2448">
        <v>7200</v>
      </c>
    </row>
    <row r="2449" spans="1:8" x14ac:dyDescent="0.2">
      <c r="A2449">
        <v>7.2</v>
      </c>
      <c r="B2449">
        <v>23.17</v>
      </c>
      <c r="C2449">
        <v>297.828125</v>
      </c>
      <c r="F2449">
        <v>0.22940594059405942</v>
      </c>
      <c r="G2449">
        <f>7200/(3.14*(7.77^2)/4)</f>
        <v>151.92204651910038</v>
      </c>
      <c r="H2449">
        <v>7200</v>
      </c>
    </row>
    <row r="2450" spans="1:8" x14ac:dyDescent="0.2">
      <c r="A2450">
        <v>0</v>
      </c>
      <c r="B2450">
        <v>0</v>
      </c>
      <c r="C2450">
        <v>0</v>
      </c>
      <c r="F2450">
        <v>0</v>
      </c>
      <c r="G2450">
        <f>0/(3.14*(7.77^2)/4)</f>
        <v>0</v>
      </c>
      <c r="H2450">
        <v>0</v>
      </c>
    </row>
  </sheetData>
  <phoneticPr fontId="1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risheb</cp:lastModifiedBy>
  <dcterms:created xsi:type="dcterms:W3CDTF">2017-04-24T06:52:16Z</dcterms:created>
  <dcterms:modified xsi:type="dcterms:W3CDTF">2017-05-01T13:13:58Z</dcterms:modified>
</cp:coreProperties>
</file>