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luxCapacitor\Users\olek.warc\Desktop\"/>
    </mc:Choice>
  </mc:AlternateContent>
  <xr:revisionPtr revIDLastSave="0" documentId="13_ncr:1_{2EA131CB-641C-47FB-9833-D461738F8717}" xr6:coauthVersionLast="37" xr6:coauthVersionMax="37" xr10:uidLastSave="{00000000-0000-0000-0000-000000000000}"/>
  <bookViews>
    <workbookView xWindow="0" yWindow="0" windowWidth="28800" windowHeight="12165" xr2:uid="{AFD03FC0-ADDB-4637-9DE3-A23DE5F04FB9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7" i="1" l="1"/>
  <c r="C36" i="1"/>
  <c r="E34" i="1"/>
  <c r="C30" i="1"/>
  <c r="D30" i="1" s="1"/>
  <c r="E30" i="1" s="1"/>
  <c r="C27" i="1"/>
  <c r="D27" i="1" s="1"/>
  <c r="E27" i="1" s="1"/>
  <c r="C22" i="1"/>
  <c r="D22" i="1" s="1"/>
  <c r="E22" i="1" s="1"/>
  <c r="C21" i="1"/>
  <c r="D21" i="1" s="1"/>
  <c r="E21" i="1" s="1"/>
  <c r="C19" i="1"/>
  <c r="D19" i="1" s="1"/>
  <c r="E19" i="1" s="1"/>
  <c r="C14" i="1"/>
  <c r="D14" i="1" s="1"/>
  <c r="E14" i="1" s="1"/>
  <c r="C13" i="1"/>
  <c r="D13" i="1" s="1"/>
  <c r="E13" i="1" s="1"/>
  <c r="G11" i="1"/>
  <c r="C5" i="1"/>
  <c r="C35" i="1" s="1"/>
  <c r="C17" i="1" l="1"/>
  <c r="D17" i="1" s="1"/>
  <c r="E17" i="1" s="1"/>
  <c r="C25" i="1"/>
  <c r="D25" i="1" s="1"/>
  <c r="E25" i="1" s="1"/>
  <c r="C33" i="1"/>
  <c r="D33" i="1" s="1"/>
  <c r="E33" i="1" s="1"/>
  <c r="C7" i="1"/>
  <c r="C12" i="1"/>
  <c r="D12" i="1" s="1"/>
  <c r="E12" i="1" s="1"/>
  <c r="C20" i="1"/>
  <c r="D20" i="1" s="1"/>
  <c r="E20" i="1" s="1"/>
  <c r="C28" i="1"/>
  <c r="D28" i="1" s="1"/>
  <c r="E28" i="1" s="1"/>
  <c r="C10" i="1"/>
  <c r="D10" i="1" s="1"/>
  <c r="E10" i="1" s="1"/>
  <c r="C15" i="1"/>
  <c r="D15" i="1" s="1"/>
  <c r="E15" i="1" s="1"/>
  <c r="C23" i="1"/>
  <c r="D23" i="1" s="1"/>
  <c r="E23" i="1" s="1"/>
  <c r="C31" i="1"/>
  <c r="D31" i="1" s="1"/>
  <c r="E31" i="1" s="1"/>
  <c r="C18" i="1"/>
  <c r="D18" i="1" s="1"/>
  <c r="E18" i="1" s="1"/>
  <c r="C26" i="1"/>
  <c r="D26" i="1" s="1"/>
  <c r="E26" i="1" s="1"/>
  <c r="C34" i="1"/>
  <c r="C29" i="1"/>
  <c r="D29" i="1" s="1"/>
  <c r="E29" i="1" s="1"/>
  <c r="C11" i="1"/>
  <c r="D11" i="1" s="1"/>
  <c r="E11" i="1" s="1"/>
  <c r="C16" i="1"/>
  <c r="D16" i="1" s="1"/>
  <c r="E16" i="1" s="1"/>
  <c r="C24" i="1"/>
  <c r="D24" i="1" s="1"/>
  <c r="E24" i="1" s="1"/>
  <c r="C32" i="1"/>
  <c r="D32" i="1" s="1"/>
  <c r="E32" i="1" s="1"/>
</calcChain>
</file>

<file path=xl/sharedStrings.xml><?xml version="1.0" encoding="utf-8"?>
<sst xmlns="http://schemas.openxmlformats.org/spreadsheetml/2006/main" count="16" uniqueCount="15">
  <si>
    <t>P</t>
  </si>
  <si>
    <t>W</t>
  </si>
  <si>
    <t>A</t>
  </si>
  <si>
    <t>m2</t>
  </si>
  <si>
    <t>cm2</t>
  </si>
  <si>
    <t>rho</t>
  </si>
  <si>
    <t>kg/m3</t>
  </si>
  <si>
    <t>c</t>
  </si>
  <si>
    <t>V0</t>
  </si>
  <si>
    <t>m/s</t>
  </si>
  <si>
    <t>V3</t>
  </si>
  <si>
    <t>V1</t>
  </si>
  <si>
    <t>V2</t>
  </si>
  <si>
    <t>Vf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</si>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</sst>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V2 vs V1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[1]Sheet2!$C$9</c:f>
              <c:strCache>
                <c:ptCount val="1"/>
                <c:pt idx="0">
                  <c:v>V2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[1]Sheet2!$B$10:$B$37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</c:numCache>
            </c:numRef>
          </c:xVal>
          <c:yVal>
            <c:numRef>
              <c:f>[1]Sheet2!$C$10:$C$37</c:f>
              <c:numCache>
                <c:formatCode>General</c:formatCode>
                <c:ptCount val="28"/>
                <c:pt idx="0">
                  <c:v>25.543647746451761</c:v>
                </c:pt>
                <c:pt idx="1">
                  <c:v>24.349069340519595</c:v>
                </c:pt>
                <c:pt idx="2">
                  <c:v>24.226959723477293</c:v>
                </c:pt>
                <c:pt idx="3">
                  <c:v>25.274934531233143</c:v>
                </c:pt>
                <c:pt idx="4">
                  <c:v>27.413778630697522</c:v>
                </c:pt>
                <c:pt idx="5">
                  <c:v>30.42539283785414</c:v>
                </c:pt>
                <c:pt idx="6">
                  <c:v>34.061235128308766</c:v>
                </c:pt>
                <c:pt idx="7">
                  <c:v>38.117497485922634</c:v>
                </c:pt>
                <c:pt idx="8">
                  <c:v>42.45160512336296</c:v>
                </c:pt>
                <c:pt idx="9">
                  <c:v>46.970392169454989</c:v>
                </c:pt>
                <c:pt idx="10">
                  <c:v>51.614137326787812</c:v>
                </c:pt>
                <c:pt idx="11">
                  <c:v>56.34435008907549</c:v>
                </c:pt>
                <c:pt idx="12">
                  <c:v>61.135804779149623</c:v>
                </c:pt>
                <c:pt idx="13">
                  <c:v>65.971615381620296</c:v>
                </c:pt>
                <c:pt idx="14">
                  <c:v>70.840224483480284</c:v>
                </c:pt>
                <c:pt idx="15">
                  <c:v>75.733548616752387</c:v>
                </c:pt>
                <c:pt idx="16">
                  <c:v>80.645817639579008</c:v>
                </c:pt>
                <c:pt idx="17">
                  <c:v>85.572834304142205</c:v>
                </c:pt>
                <c:pt idx="18">
                  <c:v>90.511492225342636</c:v>
                </c:pt>
                <c:pt idx="19">
                  <c:v>95.459455729642926</c:v>
                </c:pt>
                <c:pt idx="20">
                  <c:v>100.41494310278166</c:v>
                </c:pt>
                <c:pt idx="21">
                  <c:v>105.37657716355729</c:v>
                </c:pt>
                <c:pt idx="22">
                  <c:v>110.34328049493327</c:v>
                </c:pt>
                <c:pt idx="23">
                  <c:v>115.31420082147869</c:v>
                </c:pt>
                <c:pt idx="24">
                  <c:v>120.28865707672061</c:v>
                </c:pt>
                <c:pt idx="25">
                  <c:v>125.2660998919697</c:v>
                </c:pt>
                <c:pt idx="26">
                  <c:v>130.2460822838722</c:v>
                </c:pt>
                <c:pt idx="27">
                  <c:v>135.22823765249882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F7-4420-A86B-378E385CF5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880648"/>
        <c:axId val="83878680"/>
      </c:scatterChart>
      <c:valAx>
        <c:axId val="83880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V1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78680"/>
        <c:crosses val="autoZero"/>
        <c:crossBetween val="midCat"/>
      </c:valAx>
      <c:valAx>
        <c:axId val="83878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80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117443</xdr:colOff>
      <xdr:row>18</xdr:row>
      <xdr:rowOff>117951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3CDA470-93E1-46F5-934A-7210B674EDA1}"/>
            </a:ext>
          </a:extLst>
        </xdr:cNvPr>
        <xdr:cNvSpPr txBox="1"/>
      </xdr:nvSpPr>
      <xdr:spPr>
        <a:xfrm>
          <a:off x="8651843" y="354695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142875</xdr:colOff>
      <xdr:row>2</xdr:row>
      <xdr:rowOff>100012</xdr:rowOff>
    </xdr:from>
    <xdr:ext cx="1074910" cy="34875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4BB9BBC-0899-4A9B-9F99-2B813D6EA14A}"/>
                </a:ext>
              </a:extLst>
            </xdr:cNvPr>
            <xdr:cNvSpPr txBox="1"/>
          </xdr:nvSpPr>
          <xdr:spPr>
            <a:xfrm>
              <a:off x="6238875" y="481012"/>
              <a:ext cx="1074910" cy="3487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acc>
                      <m:accPr>
                        <m:chr m:val="̇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</m:acc>
                    <m:r>
                      <a:rPr lang="en-GB" sz="1100" b="0" i="1">
                        <a:latin typeface="Cambria Math" panose="02040503050406030204" pitchFamily="18" charset="0"/>
                      </a:rPr>
                      <m:t> (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−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4BB9BBC-0899-4A9B-9F99-2B813D6EA14A}"/>
                </a:ext>
              </a:extLst>
            </xdr:cNvPr>
            <xdr:cNvSpPr txBox="1"/>
          </xdr:nvSpPr>
          <xdr:spPr>
            <a:xfrm>
              <a:off x="6238875" y="481012"/>
              <a:ext cx="1074910" cy="3487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𝑃=𝑚 ̇  ((𝑉_2^2)/2−(𝑉_1^2)/2)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133350</xdr:colOff>
      <xdr:row>4</xdr:row>
      <xdr:rowOff>119062</xdr:rowOff>
    </xdr:from>
    <xdr:ext cx="1224887" cy="34875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C7FF9FBB-B7A2-49B2-8D1C-52E99106A6E0}"/>
                </a:ext>
              </a:extLst>
            </xdr:cNvPr>
            <xdr:cNvSpPr txBox="1"/>
          </xdr:nvSpPr>
          <xdr:spPr>
            <a:xfrm>
              <a:off x="6229350" y="881062"/>
              <a:ext cx="1224887" cy="3487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𝜌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𝐴</m:t>
                    </m:r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𝑓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b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−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sSubSup>
                          <m:sSubSupPr>
                            <m:ctrlP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1</m:t>
                            </m:r>
                          </m:sub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bSup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C7FF9FBB-B7A2-49B2-8D1C-52E99106A6E0}"/>
                </a:ext>
              </a:extLst>
            </xdr:cNvPr>
            <xdr:cNvSpPr txBox="1"/>
          </xdr:nvSpPr>
          <xdr:spPr>
            <a:xfrm>
              <a:off x="6229350" y="881062"/>
              <a:ext cx="1224887" cy="3487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𝑃=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𝜌𝐴𝑉_𝑓 ((𝑉_2^2)/2−(𝑉_1^2)/2)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22</xdr:col>
      <xdr:colOff>438150</xdr:colOff>
      <xdr:row>0</xdr:row>
      <xdr:rowOff>133350</xdr:rowOff>
    </xdr:from>
    <xdr:to>
      <xdr:col>29</xdr:col>
      <xdr:colOff>209045</xdr:colOff>
      <xdr:row>19</xdr:row>
      <xdr:rowOff>132898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41A6D10-E507-4E87-96BD-496ACA12C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49350" y="133350"/>
          <a:ext cx="4038095" cy="3619048"/>
        </a:xfrm>
        <a:prstGeom prst="rect">
          <a:avLst/>
        </a:prstGeom>
      </xdr:spPr>
    </xdr:pic>
    <xdr:clientData/>
  </xdr:twoCellAnchor>
  <xdr:oneCellAnchor>
    <xdr:from>
      <xdr:col>12</xdr:col>
      <xdr:colOff>466725</xdr:colOff>
      <xdr:row>4</xdr:row>
      <xdr:rowOff>147637</xdr:rowOff>
    </xdr:from>
    <xdr:ext cx="781689" cy="31579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5C55039-68DF-4EFD-AA58-4E7FAAA3AE81}"/>
                </a:ext>
              </a:extLst>
            </xdr:cNvPr>
            <xdr:cNvSpPr txBox="1"/>
          </xdr:nvSpPr>
          <xdr:spPr>
            <a:xfrm>
              <a:off x="7781925" y="909637"/>
              <a:ext cx="781689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𝑓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85C55039-68DF-4EFD-AA58-4E7FAAA3AE81}"/>
                </a:ext>
              </a:extLst>
            </xdr:cNvPr>
            <xdr:cNvSpPr txBox="1"/>
          </xdr:nvSpPr>
          <xdr:spPr>
            <a:xfrm>
              <a:off x="7781925" y="909637"/>
              <a:ext cx="781689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𝑉_𝑓=(𝑉_2+𝑉_1)/2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114300</xdr:colOff>
      <xdr:row>7</xdr:row>
      <xdr:rowOff>33337</xdr:rowOff>
    </xdr:from>
    <xdr:ext cx="2848537" cy="261738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51A4939-2F63-4AB3-B683-1041AFE2F688}"/>
                </a:ext>
              </a:extLst>
            </xdr:cNvPr>
            <xdr:cNvSpPr txBox="1"/>
          </xdr:nvSpPr>
          <xdr:spPr>
            <a:xfrm>
              <a:off x="6210300" y="1366837"/>
              <a:ext cx="2848537" cy="2617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f>
                    <m:f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𝑃𝐴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𝜌</m:t>
                      </m:r>
                    </m:den>
                  </m:f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=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pPr>
                    <m:e>
                      <m:d>
                        <m:dPr>
                          <m:ctrlP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sSub>
                            <m:sSubPr>
                              <m:ctrlP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𝑉</m:t>
                              </m:r>
                            </m:e>
                            <m:sub>
                              <m: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2</m:t>
                              </m:r>
                            </m:sub>
                          </m:sSub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+</m:t>
                          </m:r>
                          <m:sSub>
                            <m:sSubPr>
                              <m:ctrlP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𝑉</m:t>
                              </m:r>
                            </m:e>
                            <m:sub>
                              <m:r>
                                <a:rPr lang="en-GB" sz="11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1</m:t>
                              </m:r>
                            </m:sub>
                          </m:sSub>
                        </m:e>
                      </m:d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2</m:t>
                      </m:r>
                    </m:sup>
                  </m:sSup>
                  <m:d>
                    <m:d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dPr>
                    <m:e>
                      <m:sSub>
                        <m:sSubPr>
                          <m:ctrlP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𝑉</m:t>
                          </m:r>
                        </m:e>
                        <m:sub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2</m:t>
                          </m:r>
                        </m:sub>
                      </m:sSub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−</m:t>
                      </m:r>
                      <m:sSub>
                        <m:sSubPr>
                          <m:ctrlP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𝑉</m:t>
                          </m:r>
                        </m:e>
                        <m:sub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1</m:t>
                          </m:r>
                        </m:sub>
                      </m:sSub>
                    </m:e>
                  </m:d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, 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𝑙𝑒𝑡</m:t>
                  </m:r>
                  <m:f>
                    <m:f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2</m:t>
                      </m:r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𝑃𝐴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𝜌</m:t>
                      </m:r>
                    </m:den>
                  </m:f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=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𝑐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=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𝑐𝑜𝑛𝑠𝑡</m:t>
                  </m:r>
                </m:oMath>
              </a14:m>
              <a:r>
                <a:rPr lang="en-GB" sz="1100"/>
                <a:t> </a:t>
              </a:r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51A4939-2F63-4AB3-B683-1041AFE2F688}"/>
                </a:ext>
              </a:extLst>
            </xdr:cNvPr>
            <xdr:cNvSpPr txBox="1"/>
          </xdr:nvSpPr>
          <xdr:spPr>
            <a:xfrm>
              <a:off x="6210300" y="1366837"/>
              <a:ext cx="2848537" cy="2617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2𝑃𝐴/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𝜌=(𝑉_2+𝑉_1 )^2 (𝑉_2−𝑉_1 ), 𝑙𝑒𝑡 2𝑃𝐴/𝜌=𝑐=𝑐𝑜𝑛𝑠𝑡</a:t>
              </a:r>
              <a:r>
                <a:rPr lang="en-GB" sz="1100"/>
                <a:t> </a:t>
              </a:r>
            </a:p>
          </xdr:txBody>
        </xdr:sp>
      </mc:Fallback>
    </mc:AlternateContent>
    <xdr:clientData/>
  </xdr:oneCellAnchor>
  <xdr:oneCellAnchor>
    <xdr:from>
      <xdr:col>9</xdr:col>
      <xdr:colOff>381000</xdr:colOff>
      <xdr:row>9</xdr:row>
      <xdr:rowOff>185737</xdr:rowOff>
    </xdr:from>
    <xdr:ext cx="8508676" cy="102457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E6E095C1-1CFF-4AF0-9F57-9D521C46326B}"/>
                </a:ext>
              </a:extLst>
            </xdr:cNvPr>
            <xdr:cNvSpPr txBox="1"/>
          </xdr:nvSpPr>
          <xdr:spPr>
            <a:xfrm>
              <a:off x="5867400" y="1900237"/>
              <a:ext cx="8508676" cy="10245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3</m:t>
                        </m:r>
                      </m:den>
                    </m:f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rad>
                              <m:rad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radPr>
                              <m:deg>
                                <m:r>
                                  <m:rPr>
                                    <m:brk m:alnAt="7"/>
                                  </m:r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</m:deg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  <m:rad>
                                  <m:radPr>
                                    <m:degHide m:val="on"/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radPr>
                                  <m:deg/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</m:t>
                                    </m:r>
                                  </m:e>
                                </m:rad>
                                <m:rad>
                                  <m:radPr>
                                    <m:degHide m:val="on"/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radPr>
                                  <m:deg/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32</m:t>
                                    </m:r>
                                    <m:sSubSup>
                                      <m:sSubSup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Sup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𝑉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0</m:t>
                                        </m:r>
                                      </m:sub>
                                      <m:sup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3</m:t>
                                        </m:r>
                                      </m:sup>
                                    </m:sSubSup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𝑐</m:t>
                                    </m:r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+27</m:t>
                                    </m:r>
                                    <m:sSup>
                                      <m:sSup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p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𝑐</m:t>
                                        </m:r>
                                      </m:e>
                                      <m:sup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2</m:t>
                                        </m:r>
                                      </m:sup>
                                    </m:sSup>
                                  </m:e>
                                </m:rad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+16</m:t>
                                </m:r>
                                <m:sSubSup>
                                  <m:sSubSupPr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sSubSupPr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𝑉</m:t>
                                    </m:r>
                                  </m:e>
                                  <m:sub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1</m:t>
                                    </m:r>
                                  </m:sub>
                                  <m:sup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</m:t>
                                    </m:r>
                                  </m:sup>
                                </m:sSubSup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+27</m:t>
                                </m:r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𝑐</m:t>
                                </m:r>
                              </m:e>
                            </m:rad>
                          </m:num>
                          <m:den>
                            <m:rad>
                              <m:rad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radPr>
                              <m:deg>
                                <m:r>
                                  <m:rPr>
                                    <m:brk m:alnAt="7"/>
                                  </m:r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</m:deg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e>
                            </m:rad>
                          </m:den>
                        </m:f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f>
                          <m:f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4</m:t>
                            </m:r>
                            <m:rad>
                              <m:rad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radPr>
                              <m:deg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</m:deg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e>
                            </m:rad>
                            <m:sSubSup>
                              <m:sSubSup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𝑉</m:t>
                                </m:r>
                              </m:e>
                              <m:sub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  <m:sup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bSup>
                          </m:num>
                          <m:den>
                            <m:rad>
                              <m:rad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radPr>
                              <m:deg>
                                <m:r>
                                  <m:rPr>
                                    <m:brk m:alnAt="7"/>
                                  </m:r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</m:deg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  <m:rad>
                                  <m:radPr>
                                    <m:degHide m:val="on"/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radPr>
                                  <m:deg/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</m:t>
                                    </m:r>
                                  </m:e>
                                </m:rad>
                                <m:rad>
                                  <m:radPr>
                                    <m:degHide m:val="on"/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radPr>
                                  <m:deg/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32</m:t>
                                    </m:r>
                                    <m:sSubSup>
                                      <m:sSubSup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Sup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𝑉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0</m:t>
                                        </m:r>
                                      </m:sub>
                                      <m:sup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3</m:t>
                                        </m:r>
                                      </m:sup>
                                    </m:sSubSup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𝑐</m:t>
                                    </m:r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+27</m:t>
                                    </m:r>
                                    <m:sSup>
                                      <m:sSupPr>
                                        <m:ctrlP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pPr>
                                      <m:e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𝑐</m:t>
                                        </m:r>
                                      </m:e>
                                      <m:sup>
                                        <m:r>
                                          <a:rPr lang="en-GB" sz="1100" b="0" i="1">
                                            <a:latin typeface="Cambria Math" panose="02040503050406030204" pitchFamily="18" charset="0"/>
                                          </a:rPr>
                                          <m:t>2</m:t>
                                        </m:r>
                                      </m:sup>
                                    </m:sSup>
                                  </m:e>
                                </m:rad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+16</m:t>
                                </m:r>
                                <m:sSubSup>
                                  <m:sSubSupPr>
                                    <m:ctrlP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sSubSupPr>
                                  <m:e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𝑉</m:t>
                                    </m:r>
                                  </m:e>
                                  <m:sub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1</m:t>
                                    </m:r>
                                  </m:sub>
                                  <m:sup>
                                    <m:r>
                                      <a:rPr lang="en-GB" sz="1100" b="0" i="1">
                                        <a:latin typeface="Cambria Math" panose="02040503050406030204" pitchFamily="18" charset="0"/>
                                      </a:rPr>
                                      <m:t>3</m:t>
                                    </m:r>
                                  </m:sup>
                                </m:sSubSup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+27</m:t>
                                </m:r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𝑐</m:t>
                                </m:r>
                              </m:e>
                            </m:rad>
                          </m:den>
                        </m:f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,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𝑡h𝑖𝑠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𝑠𝑜𝑙𝑢𝑡𝑖𝑜𝑛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𝑖𝑠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𝑓𝑟𝑜𝑚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𝑊𝑜𝑙𝑓𝑟𝑎𝑚</m:t>
                    </m:r>
                    <m:r>
                      <a:rPr lang="en-GB" sz="1100" b="0" i="0">
                        <a:latin typeface="Cambria Math" panose="02040503050406030204" pitchFamily="18" charset="0"/>
                      </a:rPr>
                      <m:t>, </m:t>
                    </m:r>
                    <m:r>
                      <m:rPr>
                        <m:sty m:val="p"/>
                      </m:rPr>
                      <a:rPr lang="en-GB" sz="1100" b="0" i="0">
                        <a:latin typeface="Cambria Math" panose="02040503050406030204" pitchFamily="18" charset="0"/>
                      </a:rPr>
                      <m:t>see</m:t>
                    </m:r>
                    <m:r>
                      <a:rPr lang="en-GB" sz="1100" b="0" i="0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sty m:val="p"/>
                      </m:rPr>
                      <a:rPr lang="en-GB" sz="1100" b="0" i="0">
                        <a:latin typeface="Cambria Math" panose="02040503050406030204" pitchFamily="18" charset="0"/>
                      </a:rPr>
                      <m:t>below</m:t>
                    </m:r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E6E095C1-1CFF-4AF0-9F57-9D521C46326B}"/>
                </a:ext>
              </a:extLst>
            </xdr:cNvPr>
            <xdr:cNvSpPr txBox="1"/>
          </xdr:nvSpPr>
          <xdr:spPr>
            <a:xfrm>
              <a:off x="5867400" y="1900237"/>
              <a:ext cx="8508676" cy="10245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𝑉_2 (𝑉_1 )=1/3 (∛(3√3 √(32𝑉_0^3 𝑐+27𝑐^2 )+16𝑉_1^3+27𝑐)/∛2+(4∛2 𝑉_1^2)/∛(3√3 √(32𝑉_0^3 𝑐+27𝑐^2 )+16𝑉_1^3+27𝑐)−𝑉_1 ), 𝑡ℎ𝑖𝑠 𝑠𝑜𝑙𝑢𝑡𝑖𝑜𝑛 𝑖𝑠 𝑓𝑟𝑜𝑚 𝑊𝑜𝑙𝑓𝑟𝑎𝑚, see below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22</xdr:col>
      <xdr:colOff>485775</xdr:colOff>
      <xdr:row>20</xdr:row>
      <xdr:rowOff>171450</xdr:rowOff>
    </xdr:from>
    <xdr:to>
      <xdr:col>35</xdr:col>
      <xdr:colOff>313356</xdr:colOff>
      <xdr:row>45</xdr:row>
      <xdr:rowOff>161331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D3459D4-F4FA-4B31-B1C4-CA09F32CD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96975" y="3981450"/>
          <a:ext cx="7752381" cy="4752381"/>
        </a:xfrm>
        <a:prstGeom prst="rect">
          <a:avLst/>
        </a:prstGeom>
      </xdr:spPr>
    </xdr:pic>
    <xdr:clientData/>
  </xdr:twoCellAnchor>
  <xdr:twoCellAnchor>
    <xdr:from>
      <xdr:col>9</xdr:col>
      <xdr:colOff>76200</xdr:colOff>
      <xdr:row>18</xdr:row>
      <xdr:rowOff>23812</xdr:rowOff>
    </xdr:from>
    <xdr:to>
      <xdr:col>16</xdr:col>
      <xdr:colOff>381000</xdr:colOff>
      <xdr:row>32</xdr:row>
      <xdr:rowOff>100012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69FC57D-D034-496F-9945-3C36CC01EA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Transfer\Olek\Basic_fan_calculations-propeller%20mod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9">
          <cell r="C9" t="str">
            <v>V2</v>
          </cell>
        </row>
        <row r="10">
          <cell r="B10">
            <v>0</v>
          </cell>
          <cell r="C10">
            <v>25.543647746451761</v>
          </cell>
        </row>
        <row r="11">
          <cell r="B11">
            <v>5</v>
          </cell>
          <cell r="C11">
            <v>24.349069340519595</v>
          </cell>
        </row>
        <row r="12">
          <cell r="B12">
            <v>10</v>
          </cell>
          <cell r="C12">
            <v>24.226959723477293</v>
          </cell>
        </row>
        <row r="13">
          <cell r="B13">
            <v>15</v>
          </cell>
          <cell r="C13">
            <v>25.274934531233143</v>
          </cell>
        </row>
        <row r="14">
          <cell r="B14">
            <v>20</v>
          </cell>
          <cell r="C14">
            <v>27.413778630697522</v>
          </cell>
        </row>
        <row r="15">
          <cell r="B15">
            <v>25</v>
          </cell>
          <cell r="C15">
            <v>30.42539283785414</v>
          </cell>
        </row>
        <row r="16">
          <cell r="B16">
            <v>30</v>
          </cell>
          <cell r="C16">
            <v>34.061235128308766</v>
          </cell>
        </row>
        <row r="17">
          <cell r="B17">
            <v>35</v>
          </cell>
          <cell r="C17">
            <v>38.117497485922634</v>
          </cell>
        </row>
        <row r="18">
          <cell r="B18">
            <v>40</v>
          </cell>
          <cell r="C18">
            <v>42.45160512336296</v>
          </cell>
        </row>
        <row r="19">
          <cell r="B19">
            <v>45</v>
          </cell>
          <cell r="C19">
            <v>46.970392169454989</v>
          </cell>
        </row>
        <row r="20">
          <cell r="B20">
            <v>50</v>
          </cell>
          <cell r="C20">
            <v>51.614137326787812</v>
          </cell>
        </row>
        <row r="21">
          <cell r="B21">
            <v>55</v>
          </cell>
          <cell r="C21">
            <v>56.34435008907549</v>
          </cell>
        </row>
        <row r="22">
          <cell r="B22">
            <v>60</v>
          </cell>
          <cell r="C22">
            <v>61.135804779149623</v>
          </cell>
        </row>
        <row r="23">
          <cell r="B23">
            <v>65</v>
          </cell>
          <cell r="C23">
            <v>65.971615381620296</v>
          </cell>
        </row>
        <row r="24">
          <cell r="B24">
            <v>70</v>
          </cell>
          <cell r="C24">
            <v>70.840224483480284</v>
          </cell>
        </row>
        <row r="25">
          <cell r="B25">
            <v>75</v>
          </cell>
          <cell r="C25">
            <v>75.733548616752387</v>
          </cell>
        </row>
        <row r="26">
          <cell r="B26">
            <v>80</v>
          </cell>
          <cell r="C26">
            <v>80.645817639579008</v>
          </cell>
        </row>
        <row r="27">
          <cell r="B27">
            <v>85</v>
          </cell>
          <cell r="C27">
            <v>85.572834304142205</v>
          </cell>
        </row>
        <row r="28">
          <cell r="B28">
            <v>90</v>
          </cell>
          <cell r="C28">
            <v>90.511492225342636</v>
          </cell>
        </row>
        <row r="29">
          <cell r="B29">
            <v>95</v>
          </cell>
          <cell r="C29">
            <v>95.459455729642926</v>
          </cell>
        </row>
        <row r="30">
          <cell r="B30">
            <v>100</v>
          </cell>
          <cell r="C30">
            <v>100.41494310278166</v>
          </cell>
        </row>
        <row r="31">
          <cell r="B31">
            <v>105</v>
          </cell>
          <cell r="C31">
            <v>105.37657716355729</v>
          </cell>
        </row>
        <row r="32">
          <cell r="B32">
            <v>110</v>
          </cell>
          <cell r="C32">
            <v>110.34328049493327</v>
          </cell>
        </row>
        <row r="33">
          <cell r="B33">
            <v>115</v>
          </cell>
          <cell r="C33">
            <v>115.31420082147869</v>
          </cell>
        </row>
        <row r="34">
          <cell r="B34">
            <v>120</v>
          </cell>
          <cell r="C34">
            <v>120.28865707672061</v>
          </cell>
        </row>
        <row r="35">
          <cell r="B35">
            <v>125</v>
          </cell>
          <cell r="C35">
            <v>125.2660998919697</v>
          </cell>
        </row>
        <row r="36">
          <cell r="B36">
            <v>130</v>
          </cell>
          <cell r="C36">
            <v>130.2460822838722</v>
          </cell>
        </row>
        <row r="37">
          <cell r="B37">
            <v>135</v>
          </cell>
          <cell r="C37">
            <v>135.22823765249882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16D8-6666-4296-AAE2-F4570F24B2C3}">
  <dimension ref="B2:G37"/>
  <sheetViews>
    <sheetView tabSelected="1" workbookViewId="0">
      <selection activeCell="T9" sqref="T9"/>
    </sheetView>
  </sheetViews>
  <sheetFormatPr defaultRowHeight="15" x14ac:dyDescent="0.25"/>
  <sheetData>
    <row r="2" spans="2:7" x14ac:dyDescent="0.25">
      <c r="B2" t="s">
        <v>0</v>
      </c>
      <c r="C2">
        <v>20000</v>
      </c>
      <c r="D2" t="s">
        <v>1</v>
      </c>
    </row>
    <row r="3" spans="2:7" x14ac:dyDescent="0.25">
      <c r="B3" t="s">
        <v>2</v>
      </c>
      <c r="C3">
        <v>0.5</v>
      </c>
      <c r="D3" t="s">
        <v>3</v>
      </c>
      <c r="E3">
        <v>215</v>
      </c>
      <c r="F3" t="s">
        <v>4</v>
      </c>
    </row>
    <row r="4" spans="2:7" x14ac:dyDescent="0.25">
      <c r="B4" t="s">
        <v>5</v>
      </c>
      <c r="C4">
        <v>1.2</v>
      </c>
      <c r="D4" t="s">
        <v>6</v>
      </c>
    </row>
    <row r="5" spans="2:7" x14ac:dyDescent="0.25">
      <c r="B5" t="s">
        <v>7</v>
      </c>
      <c r="C5">
        <f>2*C2*C3/C4</f>
        <v>16666.666666666668</v>
      </c>
    </row>
    <row r="6" spans="2:7" x14ac:dyDescent="0.25">
      <c r="B6" t="s">
        <v>8</v>
      </c>
      <c r="C6">
        <v>5</v>
      </c>
      <c r="D6" t="s">
        <v>9</v>
      </c>
    </row>
    <row r="7" spans="2:7" x14ac:dyDescent="0.25">
      <c r="B7" t="s">
        <v>10</v>
      </c>
      <c r="C7" s="1">
        <f>1/3*((3*SQRT(3)*SQRT(32*C6^3*C5+27*C5^2)+16*C6^3+27*C5)^(1/3)/2^(1/3)+(4*2^(1/3)*C6^2)/(3*SQRT(3)*SQRT(32*C6^3*C5+27*C5^2)+16*C6^3+27*C5)^(1/3)-C6)</f>
        <v>24.349069340519595</v>
      </c>
      <c r="D7" t="s">
        <v>9</v>
      </c>
    </row>
    <row r="9" spans="2:7" x14ac:dyDescent="0.25">
      <c r="B9" t="s">
        <v>11</v>
      </c>
      <c r="C9" t="s">
        <v>12</v>
      </c>
      <c r="D9" t="s">
        <v>13</v>
      </c>
      <c r="E9" t="s">
        <v>14</v>
      </c>
    </row>
    <row r="10" spans="2:7" x14ac:dyDescent="0.25">
      <c r="B10">
        <v>0</v>
      </c>
      <c r="C10">
        <f>1/3*((3*SQRT(3)*SQRT(32*B10^3*C$5+27*C$5^2)+16*B10^3+27*C$5)^(1/3)/2^(1/3)+(4*2^(1/3)*B10^2)/(3*SQRT(3)*SQRT(32*B10^3*C$5+27*C$5^2)+16*B10^3+27*C$5)^(1/3)-B10)</f>
        <v>25.543647746451761</v>
      </c>
      <c r="D10">
        <f>0.5*(C10+B10)</f>
        <v>12.77182387322588</v>
      </c>
      <c r="E10">
        <f>C$2/D10</f>
        <v>1565.947056467546</v>
      </c>
    </row>
    <row r="11" spans="2:7" x14ac:dyDescent="0.25">
      <c r="B11">
        <v>5</v>
      </c>
      <c r="C11">
        <f t="shared" ref="C11:C37" si="0">1/3*((3*SQRT(3)*SQRT(32*B11^3*C$5+27*C$5^2)+16*B11^3+27*C$5)^(1/3)/2^(1/3)+(4*2^(1/3)*B11^2)/(3*SQRT(3)*SQRT(32*B11^3*C$5+27*C$5^2)+16*B11^3+27*C$5)^(1/3)-B11)</f>
        <v>24.349069340519595</v>
      </c>
      <c r="D11">
        <f t="shared" ref="D11:D33" si="1">0.5*(C11+B11)</f>
        <v>14.674534670259797</v>
      </c>
      <c r="E11">
        <f t="shared" ref="E11:E34" si="2">C$2/D11</f>
        <v>1362.9052265986381</v>
      </c>
      <c r="G11">
        <f>10000*2*PI()/60</f>
        <v>1047.1975511965977</v>
      </c>
    </row>
    <row r="12" spans="2:7" x14ac:dyDescent="0.25">
      <c r="B12">
        <v>10</v>
      </c>
      <c r="C12">
        <f>1/3*((3*SQRT(3)*SQRT(32*B12^3*C$5+27*C$5^2)+16*B12^3+27*C$5)^(1/3)/2^(1/3)+(4*2^(1/3)*B12^2)/(3*SQRT(3)*SQRT(32*B12^3*C$5+27*C$5^2)+16*B12^3+27*C$5)^(1/3)-B12)</f>
        <v>24.226959723477293</v>
      </c>
      <c r="D12">
        <f t="shared" si="1"/>
        <v>17.113479861738647</v>
      </c>
      <c r="E12">
        <f t="shared" si="2"/>
        <v>1168.6693858631797</v>
      </c>
    </row>
    <row r="13" spans="2:7" x14ac:dyDescent="0.25">
      <c r="B13">
        <v>15</v>
      </c>
      <c r="C13">
        <f t="shared" si="0"/>
        <v>25.274934531233143</v>
      </c>
      <c r="D13">
        <f t="shared" si="1"/>
        <v>20.137467265616571</v>
      </c>
      <c r="E13">
        <f t="shared" si="2"/>
        <v>993.17355733949285</v>
      </c>
    </row>
    <row r="14" spans="2:7" x14ac:dyDescent="0.25">
      <c r="B14">
        <v>20</v>
      </c>
      <c r="C14">
        <f t="shared" si="0"/>
        <v>27.413778630697522</v>
      </c>
      <c r="D14">
        <f t="shared" si="1"/>
        <v>23.706889315348761</v>
      </c>
      <c r="E14">
        <f t="shared" si="2"/>
        <v>843.63662115093371</v>
      </c>
    </row>
    <row r="15" spans="2:7" x14ac:dyDescent="0.25">
      <c r="B15">
        <v>25</v>
      </c>
      <c r="C15">
        <f t="shared" si="0"/>
        <v>30.42539283785414</v>
      </c>
      <c r="D15">
        <f t="shared" si="1"/>
        <v>27.71269641892707</v>
      </c>
      <c r="E15">
        <f t="shared" si="2"/>
        <v>721.69087041059299</v>
      </c>
    </row>
    <row r="16" spans="2:7" x14ac:dyDescent="0.25">
      <c r="B16">
        <v>30</v>
      </c>
      <c r="C16">
        <f t="shared" si="0"/>
        <v>34.061235128308766</v>
      </c>
      <c r="D16">
        <f t="shared" si="1"/>
        <v>32.030617564154383</v>
      </c>
      <c r="E16">
        <f t="shared" si="2"/>
        <v>624.40257231824637</v>
      </c>
    </row>
    <row r="17" spans="2:5" x14ac:dyDescent="0.25">
      <c r="B17">
        <v>35</v>
      </c>
      <c r="C17">
        <f t="shared" si="0"/>
        <v>38.117497485922634</v>
      </c>
      <c r="D17">
        <f t="shared" si="1"/>
        <v>36.558748742961313</v>
      </c>
      <c r="E17">
        <f t="shared" si="2"/>
        <v>547.06467501436623</v>
      </c>
    </row>
    <row r="18" spans="2:5" x14ac:dyDescent="0.25">
      <c r="B18">
        <v>40</v>
      </c>
      <c r="C18">
        <f t="shared" si="0"/>
        <v>42.45160512336296</v>
      </c>
      <c r="D18">
        <f>0.5*(C18+B18)</f>
        <v>41.225802561681476</v>
      </c>
      <c r="E18">
        <f t="shared" si="2"/>
        <v>485.13306611984757</v>
      </c>
    </row>
    <row r="19" spans="2:5" x14ac:dyDescent="0.25">
      <c r="B19">
        <v>45</v>
      </c>
      <c r="C19">
        <f t="shared" si="0"/>
        <v>46.970392169454989</v>
      </c>
      <c r="D19">
        <f t="shared" si="1"/>
        <v>45.985196084727491</v>
      </c>
      <c r="E19">
        <f t="shared" si="2"/>
        <v>434.92257732575723</v>
      </c>
    </row>
    <row r="20" spans="2:5" x14ac:dyDescent="0.25">
      <c r="B20">
        <v>50</v>
      </c>
      <c r="C20">
        <f t="shared" si="0"/>
        <v>51.614137326787812</v>
      </c>
      <c r="D20">
        <f t="shared" si="1"/>
        <v>50.807068663393906</v>
      </c>
      <c r="E20">
        <f t="shared" si="2"/>
        <v>393.64601277242832</v>
      </c>
    </row>
    <row r="21" spans="2:5" x14ac:dyDescent="0.25">
      <c r="B21">
        <v>55</v>
      </c>
      <c r="C21">
        <f t="shared" si="0"/>
        <v>56.34435008907549</v>
      </c>
      <c r="D21">
        <f t="shared" si="1"/>
        <v>55.672175044537745</v>
      </c>
      <c r="E21">
        <f t="shared" si="2"/>
        <v>359.24588870472542</v>
      </c>
    </row>
    <row r="22" spans="2:5" x14ac:dyDescent="0.25">
      <c r="B22">
        <v>60</v>
      </c>
      <c r="C22">
        <f t="shared" si="0"/>
        <v>61.135804779149623</v>
      </c>
      <c r="D22">
        <f t="shared" si="1"/>
        <v>60.567902389574812</v>
      </c>
      <c r="E22">
        <f t="shared" si="2"/>
        <v>330.20790238630553</v>
      </c>
    </row>
    <row r="23" spans="2:5" x14ac:dyDescent="0.25">
      <c r="B23">
        <v>65</v>
      </c>
      <c r="C23">
        <f t="shared" si="0"/>
        <v>65.971615381620296</v>
      </c>
      <c r="D23">
        <f t="shared" si="1"/>
        <v>65.485807690810148</v>
      </c>
      <c r="E23">
        <f>C$2/D23</f>
        <v>305.40968654505377</v>
      </c>
    </row>
    <row r="24" spans="2:5" x14ac:dyDescent="0.25">
      <c r="B24">
        <v>70</v>
      </c>
      <c r="C24">
        <f t="shared" si="0"/>
        <v>70.840224483480284</v>
      </c>
      <c r="D24">
        <f t="shared" si="1"/>
        <v>70.420112241740142</v>
      </c>
      <c r="E24">
        <f t="shared" si="2"/>
        <v>284.00977168771669</v>
      </c>
    </row>
    <row r="25" spans="2:5" x14ac:dyDescent="0.25">
      <c r="B25">
        <v>75</v>
      </c>
      <c r="C25">
        <f t="shared" si="0"/>
        <v>75.733548616752387</v>
      </c>
      <c r="D25">
        <f t="shared" si="1"/>
        <v>75.366774308376193</v>
      </c>
      <c r="E25">
        <f t="shared" si="2"/>
        <v>265.36892660639211</v>
      </c>
    </row>
    <row r="26" spans="2:5" x14ac:dyDescent="0.25">
      <c r="B26">
        <v>80</v>
      </c>
      <c r="C26">
        <f t="shared" si="0"/>
        <v>80.645817639579008</v>
      </c>
      <c r="D26">
        <f>0.5*(C26+B26)</f>
        <v>80.322908819789504</v>
      </c>
      <c r="E26">
        <f t="shared" si="2"/>
        <v>248.99496661496045</v>
      </c>
    </row>
    <row r="27" spans="2:5" x14ac:dyDescent="0.25">
      <c r="B27">
        <v>85</v>
      </c>
      <c r="C27">
        <f t="shared" si="0"/>
        <v>85.572834304142205</v>
      </c>
      <c r="D27">
        <f t="shared" si="1"/>
        <v>85.286417152071095</v>
      </c>
      <c r="E27">
        <f t="shared" si="2"/>
        <v>234.503930026029</v>
      </c>
    </row>
    <row r="28" spans="2:5" x14ac:dyDescent="0.25">
      <c r="B28">
        <v>90</v>
      </c>
      <c r="C28">
        <f t="shared" si="0"/>
        <v>90.511492225342636</v>
      </c>
      <c r="D28">
        <f t="shared" si="1"/>
        <v>90.255746112671318</v>
      </c>
      <c r="E28">
        <f t="shared" si="2"/>
        <v>221.5925396598337</v>
      </c>
    </row>
    <row r="29" spans="2:5" x14ac:dyDescent="0.25">
      <c r="B29">
        <v>95</v>
      </c>
      <c r="C29">
        <f t="shared" si="0"/>
        <v>95.459455729642926</v>
      </c>
      <c r="D29">
        <f t="shared" si="1"/>
        <v>95.229727864821456</v>
      </c>
      <c r="E29">
        <f t="shared" si="2"/>
        <v>210.0184516791856</v>
      </c>
    </row>
    <row r="30" spans="2:5" x14ac:dyDescent="0.25">
      <c r="B30">
        <v>100</v>
      </c>
      <c r="C30">
        <f t="shared" si="0"/>
        <v>100.41494310278166</v>
      </c>
      <c r="D30">
        <f t="shared" si="1"/>
        <v>100.20747155139082</v>
      </c>
      <c r="E30">
        <f t="shared" si="2"/>
        <v>199.58591600370951</v>
      </c>
    </row>
    <row r="31" spans="2:5" x14ac:dyDescent="0.25">
      <c r="B31">
        <v>105</v>
      </c>
      <c r="C31">
        <f t="shared" si="0"/>
        <v>105.37657716355729</v>
      </c>
      <c r="D31">
        <f t="shared" si="1"/>
        <v>105.18828858177864</v>
      </c>
      <c r="E31">
        <f t="shared" si="2"/>
        <v>190.13523529714053</v>
      </c>
    </row>
    <row r="32" spans="2:5" x14ac:dyDescent="0.25">
      <c r="B32">
        <v>110</v>
      </c>
      <c r="C32">
        <f t="shared" si="0"/>
        <v>110.34328049493327</v>
      </c>
      <c r="D32">
        <f t="shared" si="1"/>
        <v>110.17164024746663</v>
      </c>
      <c r="E32">
        <f t="shared" si="2"/>
        <v>181.53492092044891</v>
      </c>
    </row>
    <row r="33" spans="2:5" x14ac:dyDescent="0.25">
      <c r="B33">
        <v>115</v>
      </c>
      <c r="C33">
        <f t="shared" si="0"/>
        <v>115.31420082147869</v>
      </c>
      <c r="D33">
        <f t="shared" si="1"/>
        <v>115.15710041073935</v>
      </c>
      <c r="E33">
        <f t="shared" si="2"/>
        <v>173.67578663117186</v>
      </c>
    </row>
    <row r="34" spans="2:5" x14ac:dyDescent="0.25">
      <c r="B34">
        <v>120</v>
      </c>
      <c r="C34">
        <f t="shared" si="0"/>
        <v>120.28865707672061</v>
      </c>
      <c r="E34" t="e">
        <f t="shared" si="2"/>
        <v>#DIV/0!</v>
      </c>
    </row>
    <row r="35" spans="2:5" x14ac:dyDescent="0.25">
      <c r="B35">
        <v>125</v>
      </c>
      <c r="C35">
        <f t="shared" si="0"/>
        <v>125.2660998919697</v>
      </c>
    </row>
    <row r="36" spans="2:5" x14ac:dyDescent="0.25">
      <c r="B36">
        <v>130</v>
      </c>
      <c r="C36">
        <f t="shared" si="0"/>
        <v>130.2460822838722</v>
      </c>
    </row>
    <row r="37" spans="2:5" x14ac:dyDescent="0.25">
      <c r="B37">
        <v>135</v>
      </c>
      <c r="C37">
        <f t="shared" si="0"/>
        <v>135.22823765249882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Aleksander Warchalowski</dc:creator>
  <cp:lastModifiedBy>Aleksander Warchalowski</cp:lastModifiedBy>
  <dcterms:created xsi:type="dcterms:W3CDTF">2018-10-19T13:21:45Z</dcterms:created>
  <dcterms:modified xsi:type="dcterms:W3CDTF">2018-10-19T13:34:00Z</dcterms:modified>
</cp:coreProperties>
</file>