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40" windowHeight="97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12" i="1"/>
  <c r="B11"/>
  <c r="B9"/>
  <c r="B15"/>
  <c r="A16"/>
  <c r="B16" s="1"/>
  <c r="C15" l="1"/>
  <c r="D15" s="1"/>
  <c r="C16"/>
  <c r="D16" s="1"/>
  <c r="A17"/>
  <c r="A18" s="1"/>
  <c r="B17" l="1"/>
  <c r="A19"/>
  <c r="B18"/>
  <c r="C17" l="1"/>
  <c r="D17" s="1"/>
  <c r="C18"/>
  <c r="D18" s="1"/>
  <c r="A20"/>
  <c r="B19"/>
  <c r="C19" l="1"/>
  <c r="D19" s="1"/>
  <c r="A21"/>
  <c r="B20"/>
  <c r="C20" l="1"/>
  <c r="D20" s="1"/>
  <c r="A22"/>
  <c r="B21"/>
  <c r="C21" l="1"/>
  <c r="D21" s="1"/>
  <c r="A23"/>
  <c r="B22"/>
  <c r="C22" l="1"/>
  <c r="D22" s="1"/>
  <c r="A24"/>
  <c r="B23"/>
  <c r="C23" l="1"/>
  <c r="D23" s="1"/>
  <c r="A25"/>
  <c r="B24"/>
  <c r="C24" l="1"/>
  <c r="D24" s="1"/>
  <c r="A26"/>
  <c r="B25"/>
  <c r="D25" l="1"/>
  <c r="C25"/>
  <c r="A27"/>
  <c r="B26"/>
  <c r="C26" l="1"/>
  <c r="D26" s="1"/>
  <c r="A28"/>
  <c r="B27"/>
  <c r="D27" l="1"/>
  <c r="C27"/>
  <c r="A29"/>
  <c r="B28"/>
  <c r="D28" l="1"/>
  <c r="C28"/>
  <c r="B29"/>
  <c r="A30"/>
  <c r="D29" l="1"/>
  <c r="C29"/>
  <c r="A31"/>
  <c r="B30"/>
  <c r="D30" l="1"/>
  <c r="C30"/>
  <c r="A32"/>
  <c r="B31"/>
  <c r="D31" l="1"/>
  <c r="C31"/>
  <c r="A33"/>
  <c r="B32"/>
  <c r="D32" l="1"/>
  <c r="C32"/>
  <c r="B33"/>
  <c r="D33" l="1"/>
  <c r="C33"/>
</calcChain>
</file>

<file path=xl/sharedStrings.xml><?xml version="1.0" encoding="utf-8"?>
<sst xmlns="http://schemas.openxmlformats.org/spreadsheetml/2006/main" count="18" uniqueCount="18">
  <si>
    <t>Brick Press Loading Calculation</t>
  </si>
  <si>
    <t>Loading Arm Length (inches) = (A-Fw) =</t>
  </si>
  <si>
    <t>Toggle Link Lgth (inches) = (B-C) =</t>
  </si>
  <si>
    <t>Lever Arm Lgth (inches) = (A-B) =</t>
  </si>
  <si>
    <r>
      <rPr>
        <sz val="11"/>
        <color theme="1"/>
        <rFont val="Symbol"/>
        <family val="1"/>
        <charset val="2"/>
      </rPr>
      <t>q = (</t>
    </r>
    <r>
      <rPr>
        <sz val="11"/>
        <color theme="1"/>
        <rFont val="Arial"/>
        <family val="2"/>
      </rPr>
      <t xml:space="preserve">Handle Angle from Horizontal) = </t>
    </r>
  </si>
  <si>
    <r>
      <rPr>
        <sz val="11"/>
        <color theme="1"/>
        <rFont val="Symbol"/>
        <family val="1"/>
        <charset val="2"/>
      </rPr>
      <t xml:space="preserve">q = </t>
    </r>
    <r>
      <rPr>
        <sz val="11"/>
        <color theme="1"/>
        <rFont val="Arial"/>
        <family val="2"/>
      </rPr>
      <t>Angle between Handle and Horizontal</t>
    </r>
  </si>
  <si>
    <r>
      <t xml:space="preserve">a = </t>
    </r>
    <r>
      <rPr>
        <sz val="11"/>
        <color theme="1"/>
        <rFont val="Arial"/>
        <family val="2"/>
      </rPr>
      <t>Angle between Toggle Link and Vertical</t>
    </r>
  </si>
  <si>
    <r>
      <t>a  (</t>
    </r>
    <r>
      <rPr>
        <sz val="11"/>
        <color theme="1"/>
        <rFont val="Arial"/>
        <family val="2"/>
      </rPr>
      <t>Degrees)</t>
    </r>
  </si>
  <si>
    <t>Wb = Brick Width (inches) =</t>
  </si>
  <si>
    <t>Lb = Brick Length (inches) =</t>
  </si>
  <si>
    <t>Ab = Brick face Area (sq inches) =</t>
  </si>
  <si>
    <t>Pc = Required Compression Pressure (psi) =</t>
  </si>
  <si>
    <t>Fc = Required Pressure Force (lbs) =</t>
  </si>
  <si>
    <t>Pc = Required Compression Pressure (MPa) =</t>
  </si>
  <si>
    <t>F1 on Handle (lbs)</t>
  </si>
  <si>
    <t>FB due to Torque (lbs)</t>
  </si>
  <si>
    <t>FB is always prpendicular to Arm</t>
  </si>
  <si>
    <t>F1 is always prpendicular to Handle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</si>
</sst>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/>
    <xf numFmtId="165" fontId="0" fillId="0" borderId="0" xfId="1" applyNumberFormat="1" applyFont="1" applyAlignment="1"/>
    <xf numFmtId="3" fontId="0" fillId="0" borderId="0" xfId="0" applyNumberForma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200" b="0" i="0" baseline="0"/>
              <a:t>F1 vs Handle Angle</a:t>
            </a:r>
          </a:p>
        </c:rich>
      </c:tx>
      <c:layout>
        <c:manualLayout>
          <c:xMode val="edge"/>
          <c:yMode val="edge"/>
          <c:x val="0.36211107611548565"/>
          <c:y val="4.1666666666666664E-2"/>
        </c:manualLayout>
      </c:layout>
    </c:title>
    <c:plotArea>
      <c:layout/>
      <c:scatterChart>
        <c:scatterStyle val="smoothMarker"/>
        <c:ser>
          <c:idx val="0"/>
          <c:order val="0"/>
          <c:tx>
            <c:strRef>
              <c:f>Sheet1!$D$14</c:f>
              <c:strCache>
                <c:ptCount val="1"/>
                <c:pt idx="0">
                  <c:v>F1 on Handle (lbs)</c:v>
                </c:pt>
              </c:strCache>
            </c:strRef>
          </c:tx>
          <c:spPr>
            <a:ln w="22225"/>
          </c:spPr>
          <c:xVal>
            <c:numRef>
              <c:f>Sheet1!$A$15:$A$33</c:f>
              <c:numCache>
                <c:formatCode>General</c:formatCode>
                <c:ptCount val="19"/>
                <c:pt idx="0">
                  <c:v>90</c:v>
                </c:pt>
                <c:pt idx="1">
                  <c:v>85</c:v>
                </c:pt>
                <c:pt idx="2">
                  <c:v>80</c:v>
                </c:pt>
                <c:pt idx="3">
                  <c:v>75</c:v>
                </c:pt>
                <c:pt idx="4">
                  <c:v>70</c:v>
                </c:pt>
                <c:pt idx="5">
                  <c:v>65</c:v>
                </c:pt>
                <c:pt idx="6">
                  <c:v>60</c:v>
                </c:pt>
                <c:pt idx="7">
                  <c:v>55</c:v>
                </c:pt>
                <c:pt idx="8">
                  <c:v>50</c:v>
                </c:pt>
                <c:pt idx="9">
                  <c:v>45</c:v>
                </c:pt>
                <c:pt idx="10">
                  <c:v>40</c:v>
                </c:pt>
                <c:pt idx="11">
                  <c:v>35</c:v>
                </c:pt>
                <c:pt idx="12">
                  <c:v>30</c:v>
                </c:pt>
                <c:pt idx="13">
                  <c:v>25</c:v>
                </c:pt>
                <c:pt idx="14">
                  <c:v>20</c:v>
                </c:pt>
                <c:pt idx="15">
                  <c:v>15</c:v>
                </c:pt>
                <c:pt idx="16">
                  <c:v>10</c:v>
                </c:pt>
                <c:pt idx="17">
                  <c:v>5</c:v>
                </c:pt>
                <c:pt idx="18">
                  <c:v>0</c:v>
                </c:pt>
              </c:numCache>
            </c:numRef>
          </c:xVal>
          <c:yVal>
            <c:numRef>
              <c:f>Sheet1!$D$15:$D$33</c:f>
              <c:numCache>
                <c:formatCode>#,##0</c:formatCode>
                <c:ptCount val="19"/>
                <c:pt idx="0">
                  <c:v>10113.800018363901</c:v>
                </c:pt>
                <c:pt idx="1">
                  <c:v>10110.920697033804</c:v>
                </c:pt>
                <c:pt idx="2">
                  <c:v>10028.423575598323</c:v>
                </c:pt>
                <c:pt idx="3">
                  <c:v>9866.524217345177</c:v>
                </c:pt>
                <c:pt idx="4">
                  <c:v>9626.1270487085367</c:v>
                </c:pt>
                <c:pt idx="5">
                  <c:v>9308.8187951176187</c:v>
                </c:pt>
                <c:pt idx="6">
                  <c:v>8916.8557764019333</c:v>
                </c:pt>
                <c:pt idx="7">
                  <c:v>8453.1451779303643</c:v>
                </c:pt>
                <c:pt idx="8">
                  <c:v>7921.2204676197262</c:v>
                </c:pt>
                <c:pt idx="9">
                  <c:v>7325.2111813538995</c:v>
                </c:pt>
                <c:pt idx="10">
                  <c:v>6669.8073497420683</c:v>
                </c:pt>
                <c:pt idx="11">
                  <c:v>5960.2188870684813</c:v>
                </c:pt>
                <c:pt idx="12">
                  <c:v>5202.1303083220346</c:v>
                </c:pt>
                <c:pt idx="13">
                  <c:v>4401.651181944083</c:v>
                </c:pt>
                <c:pt idx="14">
                  <c:v>3565.2627640280048</c:v>
                </c:pt>
                <c:pt idx="15">
                  <c:v>2699.7612938078341</c:v>
                </c:pt>
                <c:pt idx="16">
                  <c:v>1812.1984600845558</c:v>
                </c:pt>
                <c:pt idx="17">
                  <c:v>909.81957349431423</c:v>
                </c:pt>
                <c:pt idx="18">
                  <c:v>0</c:v>
                </c:pt>
              </c:numCache>
            </c:numRef>
          </c:yVal>
          <c:smooth val="1"/>
        </c:ser>
        <c:axId val="72293376"/>
        <c:axId val="72312704"/>
      </c:scatterChart>
      <c:valAx>
        <c:axId val="72293376"/>
        <c:scaling>
          <c:orientation val="maxMin"/>
          <c:max val="90"/>
          <c:min val="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Handle Angle</a:t>
                </a:r>
                <a:r>
                  <a:rPr lang="en-US" baseline="0"/>
                  <a:t> From Horizontal (Degrees)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72312704"/>
        <c:crosses val="autoZero"/>
        <c:crossBetween val="midCat"/>
        <c:majorUnit val="10"/>
      </c:valAx>
      <c:valAx>
        <c:axId val="723127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F1 Force on Handle (lbs)</a:t>
                </a:r>
              </a:p>
            </c:rich>
          </c:tx>
          <c:layout>
            <c:manualLayout>
              <c:xMode val="edge"/>
              <c:yMode val="edge"/>
              <c:x val="1.8946125498687769E-2"/>
              <c:y val="0.3382110612132565"/>
            </c:manualLayout>
          </c:layout>
        </c:title>
        <c:numFmt formatCode="#,##0" sourceLinked="1"/>
        <c:majorTickMark val="none"/>
        <c:tickLblPos val="nextTo"/>
        <c:crossAx val="72293376"/>
        <c:crosses val="max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30</xdr:row>
      <xdr:rowOff>28575</xdr:rowOff>
    </xdr:from>
    <xdr:to>
      <xdr:col>11</xdr:col>
      <xdr:colOff>666750</xdr:colOff>
      <xdr:row>51</xdr:row>
      <xdr:rowOff>133350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0325" y="5705475"/>
          <a:ext cx="5343525" cy="3905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123826</xdr:colOff>
      <xdr:row>9</xdr:row>
      <xdr:rowOff>76199</xdr:rowOff>
    </xdr:from>
    <xdr:to>
      <xdr:col>14</xdr:col>
      <xdr:colOff>0</xdr:colOff>
      <xdr:row>28</xdr:row>
      <xdr:rowOff>171449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7" workbookViewId="0">
      <selection activeCell="B10" sqref="B10"/>
    </sheetView>
  </sheetViews>
  <sheetFormatPr defaultRowHeight="14.25"/>
  <cols>
    <col min="1" max="1" width="39.5" customWidth="1"/>
    <col min="2" max="2" width="12" style="1" customWidth="1"/>
    <col min="3" max="3" width="13.875" style="1" customWidth="1"/>
    <col min="4" max="4" width="12.875" customWidth="1"/>
    <col min="5" max="5" width="14" customWidth="1"/>
    <col min="6" max="6" width="10.75" customWidth="1"/>
  </cols>
  <sheetData>
    <row r="1" spans="1:8" ht="15">
      <c r="A1" s="10" t="s">
        <v>0</v>
      </c>
    </row>
    <row r="3" spans="1:8">
      <c r="A3" t="s">
        <v>1</v>
      </c>
      <c r="B3" s="1">
        <v>60</v>
      </c>
    </row>
    <row r="4" spans="1:8" ht="15">
      <c r="A4" t="s">
        <v>3</v>
      </c>
      <c r="B4" s="1">
        <v>3</v>
      </c>
      <c r="D4" t="s">
        <v>5</v>
      </c>
    </row>
    <row r="5" spans="1:8" ht="15">
      <c r="A5" t="s">
        <v>2</v>
      </c>
      <c r="B5" s="1">
        <v>19</v>
      </c>
      <c r="D5" s="3" t="s">
        <v>6</v>
      </c>
    </row>
    <row r="6" spans="1:8">
      <c r="D6" t="s">
        <v>16</v>
      </c>
    </row>
    <row r="7" spans="1:8">
      <c r="A7" t="s">
        <v>8</v>
      </c>
      <c r="B7" s="1">
        <v>6</v>
      </c>
      <c r="D7" t="s">
        <v>17</v>
      </c>
    </row>
    <row r="8" spans="1:8" ht="15">
      <c r="A8" t="s">
        <v>9</v>
      </c>
      <c r="B8" s="1">
        <v>12</v>
      </c>
      <c r="D8" s="3"/>
    </row>
    <row r="9" spans="1:8" ht="15">
      <c r="A9" t="s">
        <v>10</v>
      </c>
      <c r="B9" s="1">
        <f>B7*B8</f>
        <v>72</v>
      </c>
      <c r="D9" s="3"/>
    </row>
    <row r="10" spans="1:8">
      <c r="A10" t="s">
        <v>13</v>
      </c>
      <c r="B10" s="1">
        <v>20</v>
      </c>
    </row>
    <row r="11" spans="1:8">
      <c r="A11" t="s">
        <v>11</v>
      </c>
      <c r="B11" s="1">
        <f>B10*145</f>
        <v>2900</v>
      </c>
    </row>
    <row r="12" spans="1:8">
      <c r="A12" t="s">
        <v>12</v>
      </c>
      <c r="B12" s="11">
        <f>B11*B9</f>
        <v>208800</v>
      </c>
    </row>
    <row r="13" spans="1:8">
      <c r="D13" s="4"/>
      <c r="E13" s="4"/>
      <c r="F13" s="4"/>
      <c r="G13" s="4"/>
      <c r="H13" s="4"/>
    </row>
    <row r="14" spans="1:8" ht="29.25" customHeight="1">
      <c r="A14" s="4" t="s">
        <v>4</v>
      </c>
      <c r="B14" s="7" t="s">
        <v>7</v>
      </c>
      <c r="C14" s="6" t="s">
        <v>15</v>
      </c>
      <c r="D14" s="8" t="s">
        <v>14</v>
      </c>
      <c r="E14" s="8"/>
      <c r="F14" s="8"/>
      <c r="G14" s="9"/>
    </row>
    <row r="15" spans="1:8">
      <c r="A15" s="1">
        <v>90</v>
      </c>
      <c r="B15" s="5">
        <f t="shared" ref="B15:B33" si="0">DEGREES(ASIN(RADIANS(A15)*$B$4/$B$5))</f>
        <v>14.360404817577455</v>
      </c>
      <c r="C15" s="2">
        <f>$B$12*COS(RADIANS(B15))*SIN(RADIANS(A15))</f>
        <v>202276.00036727803</v>
      </c>
      <c r="D15" s="12">
        <f>C15*$B$4/$B$3</f>
        <v>10113.800018363901</v>
      </c>
      <c r="E15" s="4"/>
      <c r="F15" s="4"/>
    </row>
    <row r="16" spans="1:8">
      <c r="A16" s="1">
        <f>A15-5</f>
        <v>85</v>
      </c>
      <c r="B16" s="5">
        <f t="shared" si="0"/>
        <v>13.546919412691162</v>
      </c>
      <c r="C16" s="2">
        <f t="shared" ref="C16:C33" si="1">$B$12*COS(RADIANS(B16))*SIN(RADIANS(A16))</f>
        <v>202218.41394067605</v>
      </c>
      <c r="D16" s="12">
        <f t="shared" ref="D16:D33" si="2">C16*$B$4/$B$3</f>
        <v>10110.920697033804</v>
      </c>
      <c r="E16" s="4"/>
      <c r="F16" s="4"/>
    </row>
    <row r="17" spans="1:6">
      <c r="A17" s="1">
        <f t="shared" ref="A17:A33" si="3">A16-5</f>
        <v>80</v>
      </c>
      <c r="B17" s="5">
        <f t="shared" si="0"/>
        <v>12.736207650173382</v>
      </c>
      <c r="C17" s="2">
        <f t="shared" si="1"/>
        <v>200568.47151196649</v>
      </c>
      <c r="D17" s="12">
        <f t="shared" si="2"/>
        <v>10028.423575598323</v>
      </c>
      <c r="E17" s="4"/>
      <c r="F17" s="4"/>
    </row>
    <row r="18" spans="1:6">
      <c r="A18" s="1">
        <f t="shared" si="3"/>
        <v>75</v>
      </c>
      <c r="B18" s="5">
        <f t="shared" si="0"/>
        <v>11.928080623108764</v>
      </c>
      <c r="C18" s="2">
        <f t="shared" si="1"/>
        <v>197330.48434690354</v>
      </c>
      <c r="D18" s="12">
        <f t="shared" si="2"/>
        <v>9866.524217345177</v>
      </c>
      <c r="E18" s="4"/>
      <c r="F18" s="4"/>
    </row>
    <row r="19" spans="1:6">
      <c r="A19" s="1">
        <f t="shared" si="3"/>
        <v>70</v>
      </c>
      <c r="B19" s="5">
        <f t="shared" si="0"/>
        <v>11.122354466087611</v>
      </c>
      <c r="C19" s="2">
        <f t="shared" si="1"/>
        <v>192522.54097417076</v>
      </c>
      <c r="D19" s="12">
        <f t="shared" si="2"/>
        <v>9626.1270487085367</v>
      </c>
      <c r="E19" s="4"/>
      <c r="F19" s="4"/>
    </row>
    <row r="20" spans="1:6">
      <c r="A20" s="1">
        <f t="shared" si="3"/>
        <v>65</v>
      </c>
      <c r="B20" s="5">
        <f t="shared" si="0"/>
        <v>10.318849921504926</v>
      </c>
      <c r="C20" s="2">
        <f t="shared" si="1"/>
        <v>186176.37590235239</v>
      </c>
      <c r="D20" s="12">
        <f t="shared" si="2"/>
        <v>9308.8187951176187</v>
      </c>
      <c r="E20" s="4"/>
      <c r="F20" s="4"/>
    </row>
    <row r="21" spans="1:6">
      <c r="A21" s="1">
        <f t="shared" si="3"/>
        <v>60</v>
      </c>
      <c r="B21" s="5">
        <f t="shared" si="0"/>
        <v>9.5173919317812938</v>
      </c>
      <c r="C21" s="2">
        <f t="shared" si="1"/>
        <v>178337.11552803867</v>
      </c>
      <c r="D21" s="12">
        <f t="shared" si="2"/>
        <v>8916.8557764019333</v>
      </c>
      <c r="E21" s="4"/>
      <c r="F21" s="4"/>
    </row>
    <row r="22" spans="1:6">
      <c r="A22" s="1">
        <f t="shared" si="3"/>
        <v>55</v>
      </c>
      <c r="B22" s="5">
        <f t="shared" si="0"/>
        <v>8.7178092547108754</v>
      </c>
      <c r="C22" s="2">
        <f t="shared" si="1"/>
        <v>169062.9035586073</v>
      </c>
      <c r="D22" s="12">
        <f t="shared" si="2"/>
        <v>8453.1451779303643</v>
      </c>
      <c r="E22" s="4"/>
      <c r="F22" s="4"/>
    </row>
    <row r="23" spans="1:6">
      <c r="A23" s="1">
        <f t="shared" si="3"/>
        <v>50</v>
      </c>
      <c r="B23" s="5">
        <f t="shared" si="0"/>
        <v>7.9199340994021936</v>
      </c>
      <c r="C23" s="2">
        <f t="shared" si="1"/>
        <v>158424.40935239452</v>
      </c>
      <c r="D23" s="12">
        <f t="shared" si="2"/>
        <v>7921.2204676197262</v>
      </c>
      <c r="E23" s="4"/>
      <c r="F23" s="4"/>
    </row>
    <row r="24" spans="1:6">
      <c r="A24" s="1">
        <f t="shared" si="3"/>
        <v>45</v>
      </c>
      <c r="B24" s="5">
        <f t="shared" si="0"/>
        <v>7.123601780503753</v>
      </c>
      <c r="C24" s="2">
        <f t="shared" si="1"/>
        <v>146504.223627078</v>
      </c>
      <c r="D24" s="12">
        <f t="shared" si="2"/>
        <v>7325.2111813538995</v>
      </c>
      <c r="E24" s="4"/>
      <c r="F24" s="4"/>
    </row>
    <row r="25" spans="1:6">
      <c r="A25" s="1">
        <f t="shared" si="3"/>
        <v>40</v>
      </c>
      <c r="B25" s="5">
        <f t="shared" si="0"/>
        <v>6.3286503886026644</v>
      </c>
      <c r="C25" s="2">
        <f t="shared" si="1"/>
        <v>133396.14699484137</v>
      </c>
      <c r="D25" s="12">
        <f t="shared" si="2"/>
        <v>6669.8073497420683</v>
      </c>
      <c r="E25" s="4"/>
      <c r="F25" s="4"/>
    </row>
    <row r="26" spans="1:6">
      <c r="A26" s="1">
        <f t="shared" si="3"/>
        <v>35</v>
      </c>
      <c r="B26" s="5">
        <f t="shared" si="0"/>
        <v>5.5349204748544434</v>
      </c>
      <c r="C26" s="2">
        <f t="shared" si="1"/>
        <v>119204.37774136964</v>
      </c>
      <c r="D26" s="12">
        <f t="shared" si="2"/>
        <v>5960.2188870684813</v>
      </c>
      <c r="E26" s="4"/>
      <c r="F26" s="4"/>
    </row>
    <row r="27" spans="1:6">
      <c r="A27" s="1">
        <f t="shared" si="3"/>
        <v>30</v>
      </c>
      <c r="B27" s="5">
        <f t="shared" si="0"/>
        <v>4.7422547480486159</v>
      </c>
      <c r="C27" s="2">
        <f t="shared" si="1"/>
        <v>104042.60616644069</v>
      </c>
      <c r="D27" s="12">
        <f t="shared" si="2"/>
        <v>5202.1303083220346</v>
      </c>
      <c r="E27" s="4"/>
      <c r="F27" s="4"/>
    </row>
    <row r="28" spans="1:6">
      <c r="A28" s="1">
        <f t="shared" si="3"/>
        <v>25</v>
      </c>
      <c r="B28" s="5">
        <f t="shared" si="0"/>
        <v>3.9504977824404874</v>
      </c>
      <c r="C28" s="2">
        <f t="shared" si="1"/>
        <v>88033.023638881656</v>
      </c>
      <c r="D28" s="12">
        <f t="shared" si="2"/>
        <v>4401.651181944083</v>
      </c>
      <c r="E28" s="4"/>
      <c r="F28" s="4"/>
    </row>
    <row r="29" spans="1:6">
      <c r="A29" s="1">
        <f t="shared" si="3"/>
        <v>20</v>
      </c>
      <c r="B29" s="5">
        <f t="shared" si="0"/>
        <v>3.1594957347865114</v>
      </c>
      <c r="C29" s="2">
        <f t="shared" si="1"/>
        <v>71305.255280560101</v>
      </c>
      <c r="D29" s="12">
        <f t="shared" si="2"/>
        <v>3565.2627640280048</v>
      </c>
      <c r="E29" s="4"/>
      <c r="F29" s="4"/>
    </row>
    <row r="30" spans="1:6">
      <c r="A30" s="1">
        <f t="shared" si="3"/>
        <v>15</v>
      </c>
      <c r="B30" s="5">
        <f t="shared" si="0"/>
        <v>2.369096069110852</v>
      </c>
      <c r="C30" s="2">
        <f t="shared" si="1"/>
        <v>53995.225876156692</v>
      </c>
      <c r="D30" s="12">
        <f t="shared" si="2"/>
        <v>2699.7612938078341</v>
      </c>
      <c r="E30" s="4"/>
      <c r="F30" s="4"/>
    </row>
    <row r="31" spans="1:6">
      <c r="A31" s="1">
        <f t="shared" si="3"/>
        <v>10</v>
      </c>
      <c r="B31" s="5">
        <f t="shared" si="0"/>
        <v>1.5791472878055095</v>
      </c>
      <c r="C31" s="2">
        <f t="shared" si="1"/>
        <v>36243.969201691114</v>
      </c>
      <c r="D31" s="12">
        <f t="shared" si="2"/>
        <v>1812.1984600845558</v>
      </c>
      <c r="E31" s="4"/>
      <c r="F31" s="4"/>
    </row>
    <row r="32" spans="1:6">
      <c r="A32" s="1">
        <f t="shared" si="3"/>
        <v>5</v>
      </c>
      <c r="B32" s="5">
        <f t="shared" si="0"/>
        <v>0.78949866772701094</v>
      </c>
      <c r="C32" s="2">
        <f t="shared" si="1"/>
        <v>18196.391469886283</v>
      </c>
      <c r="D32" s="12">
        <f t="shared" si="2"/>
        <v>909.81957349431423</v>
      </c>
      <c r="E32" s="4"/>
      <c r="F32" s="4"/>
    </row>
    <row r="33" spans="1:8">
      <c r="A33" s="1">
        <f t="shared" si="3"/>
        <v>0</v>
      </c>
      <c r="B33" s="5">
        <f t="shared" si="0"/>
        <v>0</v>
      </c>
      <c r="C33" s="2">
        <f t="shared" si="1"/>
        <v>0</v>
      </c>
      <c r="D33" s="12">
        <f t="shared" si="2"/>
        <v>0</v>
      </c>
      <c r="E33" s="4"/>
      <c r="F33" s="4"/>
    </row>
    <row r="34" spans="1:8">
      <c r="D34" s="4"/>
      <c r="E34" s="4"/>
      <c r="F34" s="4"/>
      <c r="G34" s="4"/>
      <c r="H34" s="4"/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2016-10-29T21:28:18Z</dcterms:created>
  <dcterms:modified xsi:type="dcterms:W3CDTF">2016-10-31T07:26:33Z</dcterms:modified>
</cp:coreProperties>
</file>