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3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a" vbProcedure="false">Sheet1!$B$3</definedName>
    <definedName function="false" hidden="false" name="b" vbProcedure="false">Sheet1!$B$4</definedName>
    <definedName function="false" hidden="false" name="e" vbProcedure="false">Sheet1!$B$6</definedName>
    <definedName function="false" hidden="false" name="offset" vbProcedure="false">Sheet1!$B$25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<sst xmlns="http://schemas.openxmlformats.org/spreadsheetml/2006/main" count="29" uniqueCount="24">
  <si>
    <t xml:space="preserve">y deplacement</t>
  </si>
  <si>
    <t xml:space="preserve">x deplacement</t>
  </si>
  <si>
    <t xml:space="preserve">Rectangle</t>
  </si>
  <si>
    <t xml:space="preserve">a path left</t>
  </si>
  <si>
    <t xml:space="preserve">a path right</t>
  </si>
  <si>
    <t xml:space="preserve">b path bottom</t>
  </si>
  <si>
    <t xml:space="preserve">b path top</t>
  </si>
  <si>
    <t xml:space="preserve">a</t>
  </si>
  <si>
    <t xml:space="preserve">cm</t>
  </si>
  <si>
    <t xml:space="preserve">b</t>
  </si>
  <si>
    <t xml:space="preserve">String extention</t>
  </si>
  <si>
    <t xml:space="preserve">e</t>
  </si>
  <si>
    <t xml:space="preserve">string length</t>
  </si>
  <si>
    <t xml:space="preserve">Outer size</t>
  </si>
  <si>
    <t xml:space="preserve">length</t>
  </si>
  <si>
    <t xml:space="preserve">width</t>
  </si>
  <si>
    <t xml:space="preserve">datapoints a</t>
  </si>
  <si>
    <t xml:space="preserve">a step length</t>
  </si>
  <si>
    <t xml:space="preserve">datapoints b</t>
  </si>
  <si>
    <t xml:space="preserve">b step length</t>
  </si>
  <si>
    <t xml:space="preserve">rectangle template</t>
  </si>
  <si>
    <t xml:space="preserve">offset</t>
  </si>
  <si>
    <t xml:space="preserve">x</t>
  </si>
  <si>
    <t xml:space="preserve">y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</si>
</sst>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595959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"/>
        <c:varyColors val="0"/>
        <c:ser>
          <c:idx val="0"/>
          <c:order val="0"/>
          <c:tx>
            <c:strRef>
              <c:f>Sheet1!$L$2:$L$2</c:f>
              <c:strCache>
                <c:ptCount val="1"/>
                <c:pt idx="0">
                  <c:v>a path left</c:v>
                </c:pt>
              </c:strCache>
            </c:strRef>
          </c:tx>
          <c:spPr>
            <a:solidFill>
              <a:srgbClr val="000000"/>
            </a:solidFill>
            <a:ln w="19080">
              <a:solidFill>
                <a:srgbClr val="0000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Sheet1!$L$3:$L$53</c:f>
              <c:numCache>
                <c:formatCode>General</c:formatCode>
                <c:ptCount val="51"/>
                <c:pt idx="0">
                  <c:v>-0.548074474906604</c:v>
                </c:pt>
                <c:pt idx="1">
                  <c:v>-1.46463209565574</c:v>
                </c:pt>
                <c:pt idx="2">
                  <c:v>-1.97637443913831</c:v>
                </c:pt>
                <c:pt idx="3">
                  <c:v>-2.36286095109451</c:v>
                </c:pt>
                <c:pt idx="4">
                  <c:v>-2.67886450333137</c:v>
                </c:pt>
                <c:pt idx="5">
                  <c:v>-2.94714529378583</c:v>
                </c:pt>
                <c:pt idx="6">
                  <c:v>-3.17980548786129</c:v>
                </c:pt>
                <c:pt idx="7">
                  <c:v>-3.38419971352979</c:v>
                </c:pt>
                <c:pt idx="8">
                  <c:v>-3.56519279477998</c:v>
                </c:pt>
                <c:pt idx="9">
                  <c:v>-3.72619629506024</c:v>
                </c:pt>
                <c:pt idx="10">
                  <c:v>-3.86970608666393</c:v>
                </c:pt>
                <c:pt idx="11">
                  <c:v>-3.99760662990753</c:v>
                </c:pt>
                <c:pt idx="12">
                  <c:v>-4.11135495187062</c:v>
                </c:pt>
                <c:pt idx="13">
                  <c:v>-4.21209775711996</c:v>
                </c:pt>
                <c:pt idx="14">
                  <c:v>-4.30074908513303</c:v>
                </c:pt>
                <c:pt idx="15">
                  <c:v>-4.37804352119572</c:v>
                </c:pt>
                <c:pt idx="16">
                  <c:v>-4.444573619164</c:v>
                </c:pt>
                <c:pt idx="17">
                  <c:v>-4.50081675269356</c:v>
                </c:pt>
                <c:pt idx="18">
                  <c:v>-4.54715465197292</c:v>
                </c:pt>
                <c:pt idx="19">
                  <c:v>-4.58388771885444</c:v>
                </c:pt>
                <c:pt idx="20">
                  <c:v>-4.61124549461897</c:v>
                </c:pt>
                <c:pt idx="21">
                  <c:v>-4.62939419435163</c:v>
                </c:pt>
                <c:pt idx="22">
                  <c:v>-4.63844191558145</c:v>
                </c:pt>
                <c:pt idx="23">
                  <c:v>-4.63844191558146</c:v>
                </c:pt>
                <c:pt idx="24">
                  <c:v>-4.62939419435163</c:v>
                </c:pt>
                <c:pt idx="25">
                  <c:v>-4.61124549461897</c:v>
                </c:pt>
                <c:pt idx="26">
                  <c:v>-4.58388771885444</c:v>
                </c:pt>
                <c:pt idx="27">
                  <c:v>-4.54715465197292</c:v>
                </c:pt>
                <c:pt idx="28">
                  <c:v>-4.50081675269356</c:v>
                </c:pt>
                <c:pt idx="29">
                  <c:v>-4.444573619164</c:v>
                </c:pt>
                <c:pt idx="30">
                  <c:v>-4.37804352119572</c:v>
                </c:pt>
                <c:pt idx="31">
                  <c:v>-4.30074908513303</c:v>
                </c:pt>
                <c:pt idx="32">
                  <c:v>-4.21209775711996</c:v>
                </c:pt>
                <c:pt idx="33">
                  <c:v>-4.11135495187062</c:v>
                </c:pt>
                <c:pt idx="34">
                  <c:v>-3.99760662990753</c:v>
                </c:pt>
                <c:pt idx="35">
                  <c:v>-3.86970608666393</c:v>
                </c:pt>
                <c:pt idx="36">
                  <c:v>-3.72619629506024</c:v>
                </c:pt>
                <c:pt idx="37">
                  <c:v>-3.56519279477998</c:v>
                </c:pt>
                <c:pt idx="38">
                  <c:v>-3.38419971352979</c:v>
                </c:pt>
                <c:pt idx="39">
                  <c:v>-3.17980548786129</c:v>
                </c:pt>
                <c:pt idx="40">
                  <c:v>-2.94714529378583</c:v>
                </c:pt>
                <c:pt idx="41">
                  <c:v>-2.67886450333137</c:v>
                </c:pt>
                <c:pt idx="42">
                  <c:v>-2.36286095109451</c:v>
                </c:pt>
                <c:pt idx="43">
                  <c:v>-1.97637443913832</c:v>
                </c:pt>
                <c:pt idx="44">
                  <c:v>-1.46463209565574</c:v>
                </c:pt>
                <c:pt idx="45">
                  <c:v>-0.548074474906604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4</c:v>
                </c:pt>
                <c:pt idx="50">
                  <c:v>5</c:v>
                </c:pt>
              </c:numCache>
            </c:numRef>
          </c:xVal>
          <c:yVal>
            <c:numRef>
              <c:f>Sheet1!$K$3:$K$53</c:f>
              <c:numCache>
                <c:formatCode>General</c:formatCode>
                <c:ptCount val="51"/>
                <c:pt idx="0">
                  <c:v>0</c:v>
                </c:pt>
                <c:pt idx="1">
                  <c:v>1.73333333333333</c:v>
                </c:pt>
                <c:pt idx="2">
                  <c:v>3.46666666666667</c:v>
                </c:pt>
                <c:pt idx="3">
                  <c:v>5.2</c:v>
                </c:pt>
                <c:pt idx="4">
                  <c:v>6.93333333333333</c:v>
                </c:pt>
                <c:pt idx="5">
                  <c:v>8.66666666666667</c:v>
                </c:pt>
                <c:pt idx="6">
                  <c:v>10.4</c:v>
                </c:pt>
                <c:pt idx="7">
                  <c:v>12.1333333333333</c:v>
                </c:pt>
                <c:pt idx="8">
                  <c:v>13.8666666666667</c:v>
                </c:pt>
                <c:pt idx="9">
                  <c:v>15.6</c:v>
                </c:pt>
                <c:pt idx="10">
                  <c:v>17.3333333333333</c:v>
                </c:pt>
                <c:pt idx="11">
                  <c:v>19.0666666666667</c:v>
                </c:pt>
                <c:pt idx="12">
                  <c:v>20.8</c:v>
                </c:pt>
                <c:pt idx="13">
                  <c:v>22.5333333333333</c:v>
                </c:pt>
                <c:pt idx="14">
                  <c:v>24.2666666666667</c:v>
                </c:pt>
                <c:pt idx="15">
                  <c:v>26</c:v>
                </c:pt>
                <c:pt idx="16">
                  <c:v>27.7333333333333</c:v>
                </c:pt>
                <c:pt idx="17">
                  <c:v>29.4666666666667</c:v>
                </c:pt>
                <c:pt idx="18">
                  <c:v>31.2</c:v>
                </c:pt>
                <c:pt idx="19">
                  <c:v>32.9333333333333</c:v>
                </c:pt>
                <c:pt idx="20">
                  <c:v>34.6666666666667</c:v>
                </c:pt>
                <c:pt idx="21">
                  <c:v>36.4</c:v>
                </c:pt>
                <c:pt idx="22">
                  <c:v>38.1333333333333</c:v>
                </c:pt>
                <c:pt idx="23">
                  <c:v>39.8666666666667</c:v>
                </c:pt>
                <c:pt idx="24">
                  <c:v>41.6</c:v>
                </c:pt>
                <c:pt idx="25">
                  <c:v>43.3333333333333</c:v>
                </c:pt>
                <c:pt idx="26">
                  <c:v>45.0666666666667</c:v>
                </c:pt>
                <c:pt idx="27">
                  <c:v>46.8</c:v>
                </c:pt>
                <c:pt idx="28">
                  <c:v>48.5333333333333</c:v>
                </c:pt>
                <c:pt idx="29">
                  <c:v>50.2666666666667</c:v>
                </c:pt>
                <c:pt idx="30">
                  <c:v>52</c:v>
                </c:pt>
                <c:pt idx="31">
                  <c:v>53.7333333333333</c:v>
                </c:pt>
                <c:pt idx="32">
                  <c:v>55.4666666666667</c:v>
                </c:pt>
                <c:pt idx="33">
                  <c:v>57.2</c:v>
                </c:pt>
                <c:pt idx="34">
                  <c:v>58.9333333333333</c:v>
                </c:pt>
                <c:pt idx="35">
                  <c:v>60.6666666666667</c:v>
                </c:pt>
                <c:pt idx="36">
                  <c:v>62.4</c:v>
                </c:pt>
                <c:pt idx="37">
                  <c:v>64.1333333333333</c:v>
                </c:pt>
                <c:pt idx="38">
                  <c:v>65.8666666666667</c:v>
                </c:pt>
                <c:pt idx="39">
                  <c:v>67.6</c:v>
                </c:pt>
                <c:pt idx="40">
                  <c:v>69.3333333333333</c:v>
                </c:pt>
                <c:pt idx="41">
                  <c:v>71.0666666666667</c:v>
                </c:pt>
                <c:pt idx="42">
                  <c:v>72.8</c:v>
                </c:pt>
                <c:pt idx="43">
                  <c:v>74.5333333333333</c:v>
                </c:pt>
                <c:pt idx="44">
                  <c:v>76.2666666666667</c:v>
                </c:pt>
                <c:pt idx="45">
                  <c:v>78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Sheet1!$R$2:$R$2</c:f>
              <c:strCache>
                <c:ptCount val="1"/>
                <c:pt idx="0">
                  <c:v>b path top</c:v>
                </c:pt>
              </c:strCache>
            </c:strRef>
          </c:tx>
          <c:spPr>
            <a:solidFill>
              <a:srgbClr val="000000"/>
            </a:solidFill>
            <a:ln w="19080">
              <a:solidFill>
                <a:srgbClr val="0000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Sheet1!$P$3:$P$48</c:f>
              <c:numCache>
                <c:formatCode>General</c:formatCode>
                <c:ptCount val="46"/>
                <c:pt idx="0">
                  <c:v>0</c:v>
                </c:pt>
                <c:pt idx="1">
                  <c:v>0.777777777777778</c:v>
                </c:pt>
                <c:pt idx="2">
                  <c:v>1.55555555555556</c:v>
                </c:pt>
                <c:pt idx="3">
                  <c:v>2.33333333333333</c:v>
                </c:pt>
                <c:pt idx="4">
                  <c:v>3.11111111111111</c:v>
                </c:pt>
                <c:pt idx="5">
                  <c:v>3.88888888888889</c:v>
                </c:pt>
                <c:pt idx="6">
                  <c:v>4.66666666666667</c:v>
                </c:pt>
                <c:pt idx="7">
                  <c:v>5.44444444444444</c:v>
                </c:pt>
                <c:pt idx="8">
                  <c:v>6.22222222222222</c:v>
                </c:pt>
                <c:pt idx="9">
                  <c:v>7</c:v>
                </c:pt>
                <c:pt idx="10">
                  <c:v>7.77777777777778</c:v>
                </c:pt>
                <c:pt idx="11">
                  <c:v>8.55555555555556</c:v>
                </c:pt>
                <c:pt idx="12">
                  <c:v>9.33333333333333</c:v>
                </c:pt>
                <c:pt idx="13">
                  <c:v>10.1111111111111</c:v>
                </c:pt>
                <c:pt idx="14">
                  <c:v>10.8888888888889</c:v>
                </c:pt>
                <c:pt idx="15">
                  <c:v>11.6666666666667</c:v>
                </c:pt>
                <c:pt idx="16">
                  <c:v>12.4444444444444</c:v>
                </c:pt>
                <c:pt idx="17">
                  <c:v>13.2222222222222</c:v>
                </c:pt>
                <c:pt idx="18">
                  <c:v>14</c:v>
                </c:pt>
                <c:pt idx="19">
                  <c:v>14.7777777777778</c:v>
                </c:pt>
                <c:pt idx="20">
                  <c:v>15.5555555555556</c:v>
                </c:pt>
                <c:pt idx="21">
                  <c:v>16.3333333333333</c:v>
                </c:pt>
                <c:pt idx="22">
                  <c:v>17.1111111111111</c:v>
                </c:pt>
                <c:pt idx="23">
                  <c:v>17.8888888888889</c:v>
                </c:pt>
                <c:pt idx="24">
                  <c:v>18.6666666666667</c:v>
                </c:pt>
                <c:pt idx="25">
                  <c:v>19.4444444444444</c:v>
                </c:pt>
                <c:pt idx="26">
                  <c:v>20.2222222222222</c:v>
                </c:pt>
                <c:pt idx="27">
                  <c:v>21</c:v>
                </c:pt>
                <c:pt idx="28">
                  <c:v>21.7777777777778</c:v>
                </c:pt>
                <c:pt idx="29">
                  <c:v>22.5555555555556</c:v>
                </c:pt>
                <c:pt idx="30">
                  <c:v>23.3333333333333</c:v>
                </c:pt>
                <c:pt idx="31">
                  <c:v>24.1111111111111</c:v>
                </c:pt>
                <c:pt idx="32">
                  <c:v>24.8888888888889</c:v>
                </c:pt>
                <c:pt idx="33">
                  <c:v>25.6666666666667</c:v>
                </c:pt>
                <c:pt idx="34">
                  <c:v>26.4444444444444</c:v>
                </c:pt>
                <c:pt idx="35">
                  <c:v>27.2222222222222</c:v>
                </c:pt>
                <c:pt idx="36">
                  <c:v>28</c:v>
                </c:pt>
                <c:pt idx="37">
                  <c:v>28.7777777777778</c:v>
                </c:pt>
                <c:pt idx="38">
                  <c:v>29.5555555555556</c:v>
                </c:pt>
                <c:pt idx="39">
                  <c:v>30.3333333333333</c:v>
                </c:pt>
                <c:pt idx="40">
                  <c:v>31.1111111111111</c:v>
                </c:pt>
                <c:pt idx="41">
                  <c:v>31.8888888888889</c:v>
                </c:pt>
                <c:pt idx="42">
                  <c:v>32.6666666666667</c:v>
                </c:pt>
                <c:pt idx="43">
                  <c:v>33.4444444444444</c:v>
                </c:pt>
                <c:pt idx="44">
                  <c:v>34.2222222222222</c:v>
                </c:pt>
                <c:pt idx="45">
                  <c:v>35</c:v>
                </c:pt>
              </c:numCache>
            </c:numRef>
          </c:xVal>
          <c:yVal>
            <c:numRef>
              <c:f>Sheet1!$R$3:$R$48</c:f>
              <c:numCache>
                <c:formatCode>General</c:formatCode>
                <c:ptCount val="46"/>
                <c:pt idx="0">
                  <c:v>78.5457454290229</c:v>
                </c:pt>
                <c:pt idx="1">
                  <c:v>79.0559677786519</c:v>
                </c:pt>
                <c:pt idx="2">
                  <c:v>79.3766448391818</c:v>
                </c:pt>
                <c:pt idx="3">
                  <c:v>79.6242189705775</c:v>
                </c:pt>
                <c:pt idx="4">
                  <c:v>79.8286269994083</c:v>
                </c:pt>
                <c:pt idx="5">
                  <c:v>80.0031273871097</c:v>
                </c:pt>
                <c:pt idx="6">
                  <c:v>80.1549977128657</c:v>
                </c:pt>
                <c:pt idx="7">
                  <c:v>80.2887472869163</c:v>
                </c:pt>
                <c:pt idx="8">
                  <c:v>80.4073982495051</c:v>
                </c:pt>
                <c:pt idx="9">
                  <c:v>80.5130900715089</c:v>
                </c:pt>
                <c:pt idx="10">
                  <c:v>80.6073991391339</c:v>
                </c:pt>
                <c:pt idx="11">
                  <c:v>80.6915222498503</c:v>
                </c:pt>
                <c:pt idx="12">
                  <c:v>80.7663887939993</c:v>
                </c:pt>
                <c:pt idx="13">
                  <c:v>80.8327327945173</c:v>
                </c:pt>
                <c:pt idx="14">
                  <c:v>80.8911410201071</c:v>
                </c:pt>
                <c:pt idx="15">
                  <c:v>80.9420861473793</c:v>
                </c:pt>
                <c:pt idx="16">
                  <c:v>80.9859501982617</c:v>
                </c:pt>
                <c:pt idx="17">
                  <c:v>81.0230414257566</c:v>
                </c:pt>
                <c:pt idx="18">
                  <c:v>81.0536066420915</c:v>
                </c:pt>
                <c:pt idx="19">
                  <c:v>81.0778402776708</c:v>
                </c:pt>
                <c:pt idx="20">
                  <c:v>81.0958910207763</c:v>
                </c:pt>
                <c:pt idx="21">
                  <c:v>81.1078666055089</c:v>
                </c:pt>
                <c:pt idx="22">
                  <c:v>81.1138371264718</c:v>
                </c:pt>
                <c:pt idx="23">
                  <c:v>81.1138371264718</c:v>
                </c:pt>
                <c:pt idx="24">
                  <c:v>81.1078666055089</c:v>
                </c:pt>
                <c:pt idx="25">
                  <c:v>81.0958910207763</c:v>
                </c:pt>
                <c:pt idx="26">
                  <c:v>81.0778402776708</c:v>
                </c:pt>
                <c:pt idx="27">
                  <c:v>81.0536066420915</c:v>
                </c:pt>
                <c:pt idx="28">
                  <c:v>81.0230414257566</c:v>
                </c:pt>
                <c:pt idx="29">
                  <c:v>80.9859501982617</c:v>
                </c:pt>
                <c:pt idx="30">
                  <c:v>80.9420861473793</c:v>
                </c:pt>
                <c:pt idx="31">
                  <c:v>80.8911410201071</c:v>
                </c:pt>
                <c:pt idx="32">
                  <c:v>80.8327327945173</c:v>
                </c:pt>
                <c:pt idx="33">
                  <c:v>80.7663887939993</c:v>
                </c:pt>
                <c:pt idx="34">
                  <c:v>80.6915222498503</c:v>
                </c:pt>
                <c:pt idx="35">
                  <c:v>80.6073991391339</c:v>
                </c:pt>
                <c:pt idx="36">
                  <c:v>80.5130900715089</c:v>
                </c:pt>
                <c:pt idx="37">
                  <c:v>80.4073982495051</c:v>
                </c:pt>
                <c:pt idx="38">
                  <c:v>80.2887472869163</c:v>
                </c:pt>
                <c:pt idx="39">
                  <c:v>80.1549977128657</c:v>
                </c:pt>
                <c:pt idx="40">
                  <c:v>80.0031273871097</c:v>
                </c:pt>
                <c:pt idx="41">
                  <c:v>79.8286269994083</c:v>
                </c:pt>
                <c:pt idx="42">
                  <c:v>79.6242189705775</c:v>
                </c:pt>
                <c:pt idx="43">
                  <c:v>79.3766448391818</c:v>
                </c:pt>
                <c:pt idx="44">
                  <c:v>79.0559677786519</c:v>
                </c:pt>
                <c:pt idx="45">
                  <c:v>78.5457454290229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Sheet1!$Q$2:$Q$2</c:f>
              <c:strCache>
                <c:ptCount val="1"/>
                <c:pt idx="0">
                  <c:v>b path bottom</c:v>
                </c:pt>
              </c:strCache>
            </c:strRef>
          </c:tx>
          <c:spPr>
            <a:solidFill>
              <a:srgbClr val="000000"/>
            </a:solidFill>
            <a:ln w="19080">
              <a:solidFill>
                <a:srgbClr val="0000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Sheet1!$P$3:$P$48</c:f>
              <c:numCache>
                <c:formatCode>General</c:formatCode>
                <c:ptCount val="46"/>
                <c:pt idx="0">
                  <c:v>0</c:v>
                </c:pt>
                <c:pt idx="1">
                  <c:v>0.777777777777778</c:v>
                </c:pt>
                <c:pt idx="2">
                  <c:v>1.55555555555556</c:v>
                </c:pt>
                <c:pt idx="3">
                  <c:v>2.33333333333333</c:v>
                </c:pt>
                <c:pt idx="4">
                  <c:v>3.11111111111111</c:v>
                </c:pt>
                <c:pt idx="5">
                  <c:v>3.88888888888889</c:v>
                </c:pt>
                <c:pt idx="6">
                  <c:v>4.66666666666667</c:v>
                </c:pt>
                <c:pt idx="7">
                  <c:v>5.44444444444444</c:v>
                </c:pt>
                <c:pt idx="8">
                  <c:v>6.22222222222222</c:v>
                </c:pt>
                <c:pt idx="9">
                  <c:v>7</c:v>
                </c:pt>
                <c:pt idx="10">
                  <c:v>7.77777777777778</c:v>
                </c:pt>
                <c:pt idx="11">
                  <c:v>8.55555555555556</c:v>
                </c:pt>
                <c:pt idx="12">
                  <c:v>9.33333333333333</c:v>
                </c:pt>
                <c:pt idx="13">
                  <c:v>10.1111111111111</c:v>
                </c:pt>
                <c:pt idx="14">
                  <c:v>10.8888888888889</c:v>
                </c:pt>
                <c:pt idx="15">
                  <c:v>11.6666666666667</c:v>
                </c:pt>
                <c:pt idx="16">
                  <c:v>12.4444444444444</c:v>
                </c:pt>
                <c:pt idx="17">
                  <c:v>13.2222222222222</c:v>
                </c:pt>
                <c:pt idx="18">
                  <c:v>14</c:v>
                </c:pt>
                <c:pt idx="19">
                  <c:v>14.7777777777778</c:v>
                </c:pt>
                <c:pt idx="20">
                  <c:v>15.5555555555556</c:v>
                </c:pt>
                <c:pt idx="21">
                  <c:v>16.3333333333333</c:v>
                </c:pt>
                <c:pt idx="22">
                  <c:v>17.1111111111111</c:v>
                </c:pt>
                <c:pt idx="23">
                  <c:v>17.8888888888889</c:v>
                </c:pt>
                <c:pt idx="24">
                  <c:v>18.6666666666667</c:v>
                </c:pt>
                <c:pt idx="25">
                  <c:v>19.4444444444444</c:v>
                </c:pt>
                <c:pt idx="26">
                  <c:v>20.2222222222222</c:v>
                </c:pt>
                <c:pt idx="27">
                  <c:v>21</c:v>
                </c:pt>
                <c:pt idx="28">
                  <c:v>21.7777777777778</c:v>
                </c:pt>
                <c:pt idx="29">
                  <c:v>22.5555555555556</c:v>
                </c:pt>
                <c:pt idx="30">
                  <c:v>23.3333333333333</c:v>
                </c:pt>
                <c:pt idx="31">
                  <c:v>24.1111111111111</c:v>
                </c:pt>
                <c:pt idx="32">
                  <c:v>24.8888888888889</c:v>
                </c:pt>
                <c:pt idx="33">
                  <c:v>25.6666666666667</c:v>
                </c:pt>
                <c:pt idx="34">
                  <c:v>26.4444444444444</c:v>
                </c:pt>
                <c:pt idx="35">
                  <c:v>27.2222222222222</c:v>
                </c:pt>
                <c:pt idx="36">
                  <c:v>28</c:v>
                </c:pt>
                <c:pt idx="37">
                  <c:v>28.7777777777778</c:v>
                </c:pt>
                <c:pt idx="38">
                  <c:v>29.5555555555556</c:v>
                </c:pt>
                <c:pt idx="39">
                  <c:v>30.3333333333333</c:v>
                </c:pt>
                <c:pt idx="40">
                  <c:v>31.1111111111111</c:v>
                </c:pt>
                <c:pt idx="41">
                  <c:v>31.8888888888889</c:v>
                </c:pt>
                <c:pt idx="42">
                  <c:v>32.6666666666667</c:v>
                </c:pt>
                <c:pt idx="43">
                  <c:v>33.4444444444444</c:v>
                </c:pt>
                <c:pt idx="44">
                  <c:v>34.2222222222222</c:v>
                </c:pt>
                <c:pt idx="45">
                  <c:v>35</c:v>
                </c:pt>
              </c:numCache>
            </c:numRef>
          </c:xVal>
          <c:yVal>
            <c:numRef>
              <c:f>Sheet1!$Q$3:$Q$48</c:f>
              <c:numCache>
                <c:formatCode>General</c:formatCode>
                <c:ptCount val="46"/>
                <c:pt idx="0">
                  <c:v>-0.54574542902289</c:v>
                </c:pt>
                <c:pt idx="1">
                  <c:v>-1.05596777865193</c:v>
                </c:pt>
                <c:pt idx="2">
                  <c:v>-1.37664483918181</c:v>
                </c:pt>
                <c:pt idx="3">
                  <c:v>-1.6242189705775</c:v>
                </c:pt>
                <c:pt idx="4">
                  <c:v>-1.82862699940826</c:v>
                </c:pt>
                <c:pt idx="5">
                  <c:v>-2.00312738710972</c:v>
                </c:pt>
                <c:pt idx="6">
                  <c:v>-2.15499771286566</c:v>
                </c:pt>
                <c:pt idx="7">
                  <c:v>-2.28874728691627</c:v>
                </c:pt>
                <c:pt idx="8">
                  <c:v>-2.40739824950506</c:v>
                </c:pt>
                <c:pt idx="9">
                  <c:v>-2.51309007150889</c:v>
                </c:pt>
                <c:pt idx="10">
                  <c:v>-2.6073991391339</c:v>
                </c:pt>
                <c:pt idx="11">
                  <c:v>-2.69152224985026</c:v>
                </c:pt>
                <c:pt idx="12">
                  <c:v>-2.76638879399929</c:v>
                </c:pt>
                <c:pt idx="13">
                  <c:v>-2.8327327945173</c:v>
                </c:pt>
                <c:pt idx="14">
                  <c:v>-2.89114102010709</c:v>
                </c:pt>
                <c:pt idx="15">
                  <c:v>-2.94208614737928</c:v>
                </c:pt>
                <c:pt idx="16">
                  <c:v>-2.98595019826174</c:v>
                </c:pt>
                <c:pt idx="17">
                  <c:v>-3.02304142575663</c:v>
                </c:pt>
                <c:pt idx="18">
                  <c:v>-3.05360664209148</c:v>
                </c:pt>
                <c:pt idx="19">
                  <c:v>-3.07784027767082</c:v>
                </c:pt>
                <c:pt idx="20">
                  <c:v>-3.09589102077632</c:v>
                </c:pt>
                <c:pt idx="21">
                  <c:v>-3.10786660550887</c:v>
                </c:pt>
                <c:pt idx="22">
                  <c:v>-3.1138371264718</c:v>
                </c:pt>
                <c:pt idx="23">
                  <c:v>-3.1138371264718</c:v>
                </c:pt>
                <c:pt idx="24">
                  <c:v>-3.10786660550887</c:v>
                </c:pt>
                <c:pt idx="25">
                  <c:v>-3.09589102077632</c:v>
                </c:pt>
                <c:pt idx="26">
                  <c:v>-3.07784027767081</c:v>
                </c:pt>
                <c:pt idx="27">
                  <c:v>-3.05360664209148</c:v>
                </c:pt>
                <c:pt idx="28">
                  <c:v>-3.02304142575663</c:v>
                </c:pt>
                <c:pt idx="29">
                  <c:v>-2.98595019826174</c:v>
                </c:pt>
                <c:pt idx="30">
                  <c:v>-2.94208614737928</c:v>
                </c:pt>
                <c:pt idx="31">
                  <c:v>-2.89114102010709</c:v>
                </c:pt>
                <c:pt idx="32">
                  <c:v>-2.8327327945173</c:v>
                </c:pt>
                <c:pt idx="33">
                  <c:v>-2.76638879399929</c:v>
                </c:pt>
                <c:pt idx="34">
                  <c:v>-2.69152224985026</c:v>
                </c:pt>
                <c:pt idx="35">
                  <c:v>-2.60739913913391</c:v>
                </c:pt>
                <c:pt idx="36">
                  <c:v>-2.51309007150889</c:v>
                </c:pt>
                <c:pt idx="37">
                  <c:v>-2.40739824950506</c:v>
                </c:pt>
                <c:pt idx="38">
                  <c:v>-2.28874728691627</c:v>
                </c:pt>
                <c:pt idx="39">
                  <c:v>-2.15499771286567</c:v>
                </c:pt>
                <c:pt idx="40">
                  <c:v>-2.00312738710972</c:v>
                </c:pt>
                <c:pt idx="41">
                  <c:v>-1.82862699940827</c:v>
                </c:pt>
                <c:pt idx="42">
                  <c:v>-1.6242189705775</c:v>
                </c:pt>
                <c:pt idx="43">
                  <c:v>-1.37664483918181</c:v>
                </c:pt>
                <c:pt idx="44">
                  <c:v>-1.05596777865193</c:v>
                </c:pt>
                <c:pt idx="45">
                  <c:v>-0.54574542902289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Sheet1!$M$2:$M$2</c:f>
              <c:strCache>
                <c:ptCount val="1"/>
                <c:pt idx="0">
                  <c:v>a path right</c:v>
                </c:pt>
              </c:strCache>
            </c:strRef>
          </c:tx>
          <c:spPr>
            <a:solidFill>
              <a:srgbClr val="000000"/>
            </a:solidFill>
            <a:ln w="19080">
              <a:solidFill>
                <a:srgbClr val="0000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Sheet1!$M$3:$M$48</c:f>
              <c:numCache>
                <c:formatCode>General</c:formatCode>
                <c:ptCount val="46"/>
                <c:pt idx="0">
                  <c:v>35.5480744749066</c:v>
                </c:pt>
                <c:pt idx="1">
                  <c:v>36.4646320956557</c:v>
                </c:pt>
                <c:pt idx="2">
                  <c:v>36.9763744391383</c:v>
                </c:pt>
                <c:pt idx="3">
                  <c:v>37.3628609510945</c:v>
                </c:pt>
                <c:pt idx="4">
                  <c:v>37.6788645033314</c:v>
                </c:pt>
                <c:pt idx="5">
                  <c:v>37.9471452937858</c:v>
                </c:pt>
                <c:pt idx="6">
                  <c:v>38.1798054878613</c:v>
                </c:pt>
                <c:pt idx="7">
                  <c:v>38.3841997135298</c:v>
                </c:pt>
                <c:pt idx="8">
                  <c:v>38.56519279478</c:v>
                </c:pt>
                <c:pt idx="9">
                  <c:v>38.7261962950602</c:v>
                </c:pt>
                <c:pt idx="10">
                  <c:v>38.8697060866639</c:v>
                </c:pt>
                <c:pt idx="11">
                  <c:v>38.9976066299075</c:v>
                </c:pt>
                <c:pt idx="12">
                  <c:v>39.1113549518706</c:v>
                </c:pt>
                <c:pt idx="13">
                  <c:v>39.21209775712</c:v>
                </c:pt>
                <c:pt idx="14">
                  <c:v>39.300749085133</c:v>
                </c:pt>
                <c:pt idx="15">
                  <c:v>39.3780435211957</c:v>
                </c:pt>
                <c:pt idx="16">
                  <c:v>39.444573619164</c:v>
                </c:pt>
                <c:pt idx="17">
                  <c:v>39.5008167526936</c:v>
                </c:pt>
                <c:pt idx="18">
                  <c:v>39.5471546519729</c:v>
                </c:pt>
                <c:pt idx="19">
                  <c:v>39.5838877188544</c:v>
                </c:pt>
                <c:pt idx="20">
                  <c:v>39.611245494619</c:v>
                </c:pt>
                <c:pt idx="21">
                  <c:v>39.6293941943516</c:v>
                </c:pt>
                <c:pt idx="22">
                  <c:v>39.6384419155815</c:v>
                </c:pt>
                <c:pt idx="23">
                  <c:v>39.6384419155815</c:v>
                </c:pt>
                <c:pt idx="24">
                  <c:v>39.6293941943516</c:v>
                </c:pt>
                <c:pt idx="25">
                  <c:v>39.611245494619</c:v>
                </c:pt>
                <c:pt idx="26">
                  <c:v>39.5838877188544</c:v>
                </c:pt>
                <c:pt idx="27">
                  <c:v>39.5471546519729</c:v>
                </c:pt>
                <c:pt idx="28">
                  <c:v>39.5008167526936</c:v>
                </c:pt>
                <c:pt idx="29">
                  <c:v>39.444573619164</c:v>
                </c:pt>
                <c:pt idx="30">
                  <c:v>39.3780435211957</c:v>
                </c:pt>
                <c:pt idx="31">
                  <c:v>39.300749085133</c:v>
                </c:pt>
                <c:pt idx="32">
                  <c:v>39.21209775712</c:v>
                </c:pt>
                <c:pt idx="33">
                  <c:v>39.1113549518706</c:v>
                </c:pt>
                <c:pt idx="34">
                  <c:v>38.9976066299075</c:v>
                </c:pt>
                <c:pt idx="35">
                  <c:v>38.8697060866639</c:v>
                </c:pt>
                <c:pt idx="36">
                  <c:v>38.7261962950602</c:v>
                </c:pt>
                <c:pt idx="37">
                  <c:v>38.56519279478</c:v>
                </c:pt>
                <c:pt idx="38">
                  <c:v>38.3841997135298</c:v>
                </c:pt>
                <c:pt idx="39">
                  <c:v>38.1798054878613</c:v>
                </c:pt>
                <c:pt idx="40">
                  <c:v>37.9471452937858</c:v>
                </c:pt>
                <c:pt idx="41">
                  <c:v>37.6788645033314</c:v>
                </c:pt>
                <c:pt idx="42">
                  <c:v>37.3628609510945</c:v>
                </c:pt>
                <c:pt idx="43">
                  <c:v>36.9763744391383</c:v>
                </c:pt>
                <c:pt idx="44">
                  <c:v>36.4646320956557</c:v>
                </c:pt>
                <c:pt idx="45">
                  <c:v>35.5480744749066</c:v>
                </c:pt>
              </c:numCache>
            </c:numRef>
          </c:xVal>
          <c:yVal>
            <c:numRef>
              <c:f>Sheet1!$K$3:$K$48</c:f>
              <c:numCache>
                <c:formatCode>General</c:formatCode>
                <c:ptCount val="46"/>
                <c:pt idx="0">
                  <c:v>0</c:v>
                </c:pt>
                <c:pt idx="1">
                  <c:v>1.73333333333333</c:v>
                </c:pt>
                <c:pt idx="2">
                  <c:v>3.46666666666667</c:v>
                </c:pt>
                <c:pt idx="3">
                  <c:v>5.2</c:v>
                </c:pt>
                <c:pt idx="4">
                  <c:v>6.93333333333333</c:v>
                </c:pt>
                <c:pt idx="5">
                  <c:v>8.66666666666667</c:v>
                </c:pt>
                <c:pt idx="6">
                  <c:v>10.4</c:v>
                </c:pt>
                <c:pt idx="7">
                  <c:v>12.1333333333333</c:v>
                </c:pt>
                <c:pt idx="8">
                  <c:v>13.8666666666667</c:v>
                </c:pt>
                <c:pt idx="9">
                  <c:v>15.6</c:v>
                </c:pt>
                <c:pt idx="10">
                  <c:v>17.3333333333333</c:v>
                </c:pt>
                <c:pt idx="11">
                  <c:v>19.0666666666667</c:v>
                </c:pt>
                <c:pt idx="12">
                  <c:v>20.8</c:v>
                </c:pt>
                <c:pt idx="13">
                  <c:v>22.5333333333333</c:v>
                </c:pt>
                <c:pt idx="14">
                  <c:v>24.2666666666667</c:v>
                </c:pt>
                <c:pt idx="15">
                  <c:v>26</c:v>
                </c:pt>
                <c:pt idx="16">
                  <c:v>27.7333333333333</c:v>
                </c:pt>
                <c:pt idx="17">
                  <c:v>29.4666666666667</c:v>
                </c:pt>
                <c:pt idx="18">
                  <c:v>31.2</c:v>
                </c:pt>
                <c:pt idx="19">
                  <c:v>32.9333333333333</c:v>
                </c:pt>
                <c:pt idx="20">
                  <c:v>34.6666666666667</c:v>
                </c:pt>
                <c:pt idx="21">
                  <c:v>36.4</c:v>
                </c:pt>
                <c:pt idx="22">
                  <c:v>38.1333333333333</c:v>
                </c:pt>
                <c:pt idx="23">
                  <c:v>39.8666666666667</c:v>
                </c:pt>
                <c:pt idx="24">
                  <c:v>41.6</c:v>
                </c:pt>
                <c:pt idx="25">
                  <c:v>43.3333333333333</c:v>
                </c:pt>
                <c:pt idx="26">
                  <c:v>45.0666666666667</c:v>
                </c:pt>
                <c:pt idx="27">
                  <c:v>46.8</c:v>
                </c:pt>
                <c:pt idx="28">
                  <c:v>48.5333333333333</c:v>
                </c:pt>
                <c:pt idx="29">
                  <c:v>50.2666666666667</c:v>
                </c:pt>
                <c:pt idx="30">
                  <c:v>52</c:v>
                </c:pt>
                <c:pt idx="31">
                  <c:v>53.7333333333333</c:v>
                </c:pt>
                <c:pt idx="32">
                  <c:v>55.4666666666667</c:v>
                </c:pt>
                <c:pt idx="33">
                  <c:v>57.2</c:v>
                </c:pt>
                <c:pt idx="34">
                  <c:v>58.9333333333333</c:v>
                </c:pt>
                <c:pt idx="35">
                  <c:v>60.6666666666667</c:v>
                </c:pt>
                <c:pt idx="36">
                  <c:v>62.4</c:v>
                </c:pt>
                <c:pt idx="37">
                  <c:v>64.1333333333333</c:v>
                </c:pt>
                <c:pt idx="38">
                  <c:v>65.8666666666667</c:v>
                </c:pt>
                <c:pt idx="39">
                  <c:v>67.6</c:v>
                </c:pt>
                <c:pt idx="40">
                  <c:v>69.3333333333333</c:v>
                </c:pt>
                <c:pt idx="41">
                  <c:v>71.0666666666667</c:v>
                </c:pt>
                <c:pt idx="42">
                  <c:v>72.8</c:v>
                </c:pt>
                <c:pt idx="43">
                  <c:v>74.5333333333333</c:v>
                </c:pt>
                <c:pt idx="44">
                  <c:v>76.2666666666667</c:v>
                </c:pt>
                <c:pt idx="45">
                  <c:v>78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Sheet1!$A$24:$A$24</c:f>
              <c:strCache>
                <c:ptCount val="1"/>
                <c:pt idx="0">
                  <c:v>rectangle template</c:v>
                </c:pt>
              </c:strCache>
            </c:strRef>
          </c:tx>
          <c:spPr>
            <a:solidFill>
              <a:srgbClr val="cccccc"/>
            </a:solidFill>
            <a:ln w="19080">
              <a:solidFill>
                <a:srgbClr val="cccccc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Sheet1!$A$27:$A$31</c:f>
              <c:numCache>
                <c:formatCode>General</c:formatCode>
                <c:ptCount val="5"/>
                <c:pt idx="0">
                  <c:v>2</c:v>
                </c:pt>
                <c:pt idx="1">
                  <c:v>33</c:v>
                </c:pt>
                <c:pt idx="2">
                  <c:v>33</c:v>
                </c:pt>
                <c:pt idx="3">
                  <c:v>2</c:v>
                </c:pt>
                <c:pt idx="4">
                  <c:v>2</c:v>
                </c:pt>
              </c:numCache>
            </c:numRef>
          </c:xVal>
          <c:yVal>
            <c:numRef>
              <c:f>Sheet1!$B$27:$B$31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76</c:v>
                </c:pt>
                <c:pt idx="3">
                  <c:v>76</c:v>
                </c:pt>
                <c:pt idx="4">
                  <c:v>2</c:v>
                </c:pt>
              </c:numCache>
            </c:numRef>
          </c:yVal>
          <c:smooth val="0"/>
        </c:ser>
        <c:axId val="83538321"/>
        <c:axId val="50937983"/>
      </c:scatterChart>
      <c:valAx>
        <c:axId val="8353832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0937983"/>
        <c:crossesAt val="0"/>
        <c:crossBetween val="midCat"/>
      </c:valAx>
      <c:valAx>
        <c:axId val="50937983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83538321"/>
        <c:crossesAt val="0"/>
        <c:crossBetween val="midCat"/>
      </c:valAx>
      <c:spPr>
        <a:noFill/>
        <a:ln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466920</xdr:colOff>
      <xdr:row>0</xdr:row>
      <xdr:rowOff>81720</xdr:rowOff>
    </xdr:from>
    <xdr:to>
      <xdr:col>8</xdr:col>
      <xdr:colOff>400320</xdr:colOff>
      <xdr:row>26</xdr:row>
      <xdr:rowOff>152280</xdr:rowOff>
    </xdr:to>
    <xdr:graphicFrame>
      <xdr:nvGraphicFramePr>
        <xdr:cNvPr id="0" name="Chart 2"/>
        <xdr:cNvGraphicFramePr/>
      </xdr:nvGraphicFramePr>
      <xdr:xfrm>
        <a:off x="2899440" y="81720"/>
        <a:ext cx="2933640" cy="46270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4" zoomScaleNormal="84" zoomScalePageLayoutView="100" workbookViewId="0">
      <selection pane="topLeft" activeCell="G34" activeCellId="0" sqref="G34"/>
    </sheetView>
  </sheetViews>
  <sheetFormatPr defaultRowHeight="13.8"/>
  <cols>
    <col collapsed="false" hidden="false" max="1" min="1" style="0" width="17.469387755102"/>
    <col collapsed="false" hidden="false" max="9" min="2" style="0" width="8.50510204081633"/>
    <col collapsed="false" hidden="false" max="18" min="10" style="0" width="11.5357142857143"/>
    <col collapsed="false" hidden="false" max="1025" min="19" style="0" width="8.50510204081633"/>
  </cols>
  <sheetData>
    <row r="1" customFormat="false" ht="13.8" hidden="false" customHeight="false" outlineLevel="0" collapsed="false">
      <c r="J1" s="0" t="s">
        <v>0</v>
      </c>
      <c r="O1" s="0" t="s">
        <v>1</v>
      </c>
    </row>
    <row r="2" customFormat="false" ht="13.8" hidden="false" customHeight="false" outlineLevel="0" collapsed="false">
      <c r="A2" s="0" t="s">
        <v>2</v>
      </c>
      <c r="L2" s="0" t="s">
        <v>3</v>
      </c>
      <c r="M2" s="0" t="s">
        <v>4</v>
      </c>
      <c r="Q2" s="0" t="s">
        <v>5</v>
      </c>
      <c r="R2" s="0" t="s">
        <v>6</v>
      </c>
    </row>
    <row r="3" customFormat="false" ht="13.8" hidden="false" customHeight="false" outlineLevel="0" collapsed="false">
      <c r="A3" s="0" t="s">
        <v>7</v>
      </c>
      <c r="B3" s="0" t="n">
        <v>78</v>
      </c>
      <c r="C3" s="0" t="s">
        <v>8</v>
      </c>
      <c r="J3" s="0" t="n">
        <v>0</v>
      </c>
      <c r="K3" s="0" t="n">
        <f aca="false">$B$18*J3</f>
        <v>0</v>
      </c>
      <c r="L3" s="0" t="n">
        <f aca="false">-SQRT(0.0000000001+e)*SQRT(2*K3+e)*SQRT(4*a^2-4*a*K3+4*e*a-2*e*K3+e^2)/SQRT(4*a^2+8*e*a+4*e^2)</f>
        <v>-0.548074474906604</v>
      </c>
      <c r="M3" s="0" t="n">
        <f aca="false">SQRT(0.0000000001+e)*SQRT(2*K3+e)*SQRT(4*a^2-4*a*K3+4*e*a-2*e*K3+e^2)/SQRT(4*a^2+8*e*a+4*e^2)+b</f>
        <v>35.5480744749066</v>
      </c>
      <c r="O3" s="0" t="n">
        <v>0</v>
      </c>
      <c r="P3" s="0" t="n">
        <f aca="false">O3*$B$21</f>
        <v>0</v>
      </c>
      <c r="Q3" s="0" t="n">
        <f aca="false">-SQRT(0.0000000001+e)*SQRT(2*P3+e)*SQRT(4*b^2-4*b*P3+4*e*b-2*e*P3+e^2)/SQRT(4*b^2+8*e*b+4*e^2)</f>
        <v>-0.54574542902289</v>
      </c>
      <c r="R3" s="0" t="n">
        <f aca="false">SQRT(0.0000000001+e)*SQRT(2*P3+e)*SQRT(4*b^2-4*b*P3+4*e*b-2*e*P3+e^2)/SQRT(4*b^2+8*e*b+4*e^2)+a</f>
        <v>78.5457454290229</v>
      </c>
    </row>
    <row r="4" customFormat="false" ht="13.8" hidden="false" customHeight="false" outlineLevel="0" collapsed="false">
      <c r="A4" s="0" t="s">
        <v>9</v>
      </c>
      <c r="B4" s="0" t="n">
        <v>35</v>
      </c>
      <c r="C4" s="0" t="s">
        <v>8</v>
      </c>
      <c r="J4" s="0" t="n">
        <v>1</v>
      </c>
      <c r="K4" s="0" t="n">
        <f aca="false">$B$18*J4</f>
        <v>1.73333333333333</v>
      </c>
      <c r="L4" s="0" t="n">
        <f aca="false">-SQRT(0.0000000001+e)*SQRT(2*K4+e)*SQRT(4*a^2-4*a*K4+4*e*a-2*e*K4+e^2)/SQRT(4*a^2+8*e*a+4*e^2)</f>
        <v>-1.46463209565574</v>
      </c>
      <c r="M4" s="0" t="n">
        <f aca="false">SQRT(0.0000000001+e)*SQRT(2*K4+e)*SQRT(4*a^2-4*a*K4+4*e*a-2*e*K4+e^2)/SQRT(4*a^2+8*e*a+4*e^2)+b</f>
        <v>36.4646320956557</v>
      </c>
      <c r="O4" s="0" t="n">
        <v>1</v>
      </c>
      <c r="P4" s="0" t="n">
        <f aca="false">O4*$B$21</f>
        <v>0.777777777777778</v>
      </c>
      <c r="Q4" s="0" t="n">
        <f aca="false">-SQRT(0.0000000001+e)*SQRT(2*P4+e)*SQRT(4*b^2-4*b*P4+4*e*b-2*e*P4+e^2)/SQRT(4*b^2+8*e*b+4*e^2)</f>
        <v>-1.05596777865193</v>
      </c>
      <c r="R4" s="0" t="n">
        <f aca="false">SQRT(0.0000000001+e)*SQRT(2*P4+e)*SQRT(4*b^2-4*b*P4+4*e*b-2*e*P4+e^2)/SQRT(4*b^2+8*e*b+4*e^2)+a</f>
        <v>79.0559677786519</v>
      </c>
    </row>
    <row r="5" customFormat="false" ht="13.8" hidden="false" customHeight="false" outlineLevel="0" collapsed="false">
      <c r="A5" s="0" t="s">
        <v>10</v>
      </c>
      <c r="J5" s="0" t="n">
        <v>2</v>
      </c>
      <c r="K5" s="0" t="n">
        <f aca="false">$B$18*J5</f>
        <v>3.46666666666667</v>
      </c>
      <c r="L5" s="0" t="n">
        <f aca="false">-SQRT(0.0000000001+e)*SQRT(2*K5+e)*SQRT(4*a^2-4*a*K5+4*e*a-2*e*K5+e^2)/SQRT(4*a^2+8*e*a+4*e^2)</f>
        <v>-1.97637443913831</v>
      </c>
      <c r="M5" s="0" t="n">
        <f aca="false">SQRT(0.0000000001+e)*SQRT(2*K5+e)*SQRT(4*a^2-4*a*K5+4*e*a-2*e*K5+e^2)/SQRT(4*a^2+8*e*a+4*e^2)+b</f>
        <v>36.9763744391383</v>
      </c>
      <c r="O5" s="0" t="n">
        <v>2</v>
      </c>
      <c r="P5" s="0" t="n">
        <f aca="false">O5*$B$21</f>
        <v>1.55555555555556</v>
      </c>
      <c r="Q5" s="0" t="n">
        <f aca="false">-SQRT(0.0000000001+e)*SQRT(2*P5+e)*SQRT(4*b^2-4*b*P5+4*e*b-2*e*P5+e^2)/SQRT(4*b^2+8*e*b+4*e^2)</f>
        <v>-1.37664483918181</v>
      </c>
      <c r="R5" s="0" t="n">
        <f aca="false">SQRT(0.0000000001+e)*SQRT(2*P5+e)*SQRT(4*b^2-4*b*P5+4*e*b-2*e*P5+e^2)/SQRT(4*b^2+8*e*b+4*e^2)+a</f>
        <v>79.3766448391818</v>
      </c>
    </row>
    <row r="6" customFormat="false" ht="13.8" hidden="false" customHeight="false" outlineLevel="0" collapsed="false">
      <c r="A6" s="0" t="s">
        <v>11</v>
      </c>
      <c r="B6" s="0" t="n">
        <v>0.55</v>
      </c>
      <c r="C6" s="0" t="s">
        <v>8</v>
      </c>
      <c r="J6" s="0" t="n">
        <v>3</v>
      </c>
      <c r="K6" s="0" t="n">
        <f aca="false">$B$18*J6</f>
        <v>5.2</v>
      </c>
      <c r="L6" s="0" t="n">
        <f aca="false">-SQRT(0.0000000001+e)*SQRT(2*K6+e)*SQRT(4*a^2-4*a*K6+4*e*a-2*e*K6+e^2)/SQRT(4*a^2+8*e*a+4*e^2)</f>
        <v>-2.36286095109451</v>
      </c>
      <c r="M6" s="0" t="n">
        <f aca="false">SQRT(0.0000000001+e)*SQRT(2*K6+e)*SQRT(4*a^2-4*a*K6+4*e*a-2*e*K6+e^2)/SQRT(4*a^2+8*e*a+4*e^2)+b</f>
        <v>37.3628609510945</v>
      </c>
      <c r="O6" s="0" t="n">
        <v>3</v>
      </c>
      <c r="P6" s="0" t="n">
        <f aca="false">O6*$B$21</f>
        <v>2.33333333333333</v>
      </c>
      <c r="Q6" s="0" t="n">
        <f aca="false">-SQRT(0.0000000001+e)*SQRT(2*P6+e)*SQRT(4*b^2-4*b*P6+4*e*b-2*e*P6+e^2)/SQRT(4*b^2+8*e*b+4*e^2)</f>
        <v>-1.6242189705775</v>
      </c>
      <c r="R6" s="0" t="n">
        <f aca="false">SQRT(0.0000000001+e)*SQRT(2*P6+e)*SQRT(4*b^2-4*b*P6+4*e*b-2*e*P6+e^2)/SQRT(4*b^2+8*e*b+4*e^2)+a</f>
        <v>79.6242189705775</v>
      </c>
    </row>
    <row r="7" customFormat="false" ht="13.8" hidden="false" customHeight="false" outlineLevel="0" collapsed="false">
      <c r="J7" s="0" t="n">
        <v>4</v>
      </c>
      <c r="K7" s="0" t="n">
        <f aca="false">$B$18*J7</f>
        <v>6.93333333333333</v>
      </c>
      <c r="L7" s="0" t="n">
        <f aca="false">-SQRT(0.0000000001+e)*SQRT(2*K7+e)*SQRT(4*a^2-4*a*K7+4*e*a-2*e*K7+e^2)/SQRT(4*a^2+8*e*a+4*e^2)</f>
        <v>-2.67886450333137</v>
      </c>
      <c r="M7" s="0" t="n">
        <f aca="false">SQRT(0.0000000001+e)*SQRT(2*K7+e)*SQRT(4*a^2-4*a*K7+4*e*a-2*e*K7+e^2)/SQRT(4*a^2+8*e*a+4*e^2)+b</f>
        <v>37.6788645033314</v>
      </c>
      <c r="O7" s="0" t="n">
        <v>4</v>
      </c>
      <c r="P7" s="0" t="n">
        <f aca="false">O7*$B$21</f>
        <v>3.11111111111111</v>
      </c>
      <c r="Q7" s="0" t="n">
        <f aca="false">-SQRT(0.0000000001+e)*SQRT(2*P7+e)*SQRT(4*b^2-4*b*P7+4*e*b-2*e*P7+e^2)/SQRT(4*b^2+8*e*b+4*e^2)</f>
        <v>-1.82862699940826</v>
      </c>
      <c r="R7" s="0" t="n">
        <f aca="false">SQRT(0.0000000001+e)*SQRT(2*P7+e)*SQRT(4*b^2-4*b*P7+4*e*b-2*e*P7+e^2)/SQRT(4*b^2+8*e*b+4*e^2)+a</f>
        <v>79.8286269994083</v>
      </c>
    </row>
    <row r="8" customFormat="false" ht="13.8" hidden="false" customHeight="false" outlineLevel="0" collapsed="false">
      <c r="J8" s="0" t="n">
        <v>5</v>
      </c>
      <c r="K8" s="0" t="n">
        <f aca="false">$B$18*J8</f>
        <v>8.66666666666667</v>
      </c>
      <c r="L8" s="0" t="n">
        <f aca="false">-SQRT(0.0000000001+e)*SQRT(2*K8+e)*SQRT(4*a^2-4*a*K8+4*e*a-2*e*K8+e^2)/SQRT(4*a^2+8*e*a+4*e^2)</f>
        <v>-2.94714529378583</v>
      </c>
      <c r="M8" s="0" t="n">
        <f aca="false">SQRT(0.0000000001+e)*SQRT(2*K8+e)*SQRT(4*a^2-4*a*K8+4*e*a-2*e*K8+e^2)/SQRT(4*a^2+8*e*a+4*e^2)+b</f>
        <v>37.9471452937858</v>
      </c>
      <c r="O8" s="0" t="n">
        <v>5</v>
      </c>
      <c r="P8" s="0" t="n">
        <f aca="false">O8*$B$21</f>
        <v>3.88888888888889</v>
      </c>
      <c r="Q8" s="0" t="n">
        <f aca="false">-SQRT(0.0000000001+e)*SQRT(2*P8+e)*SQRT(4*b^2-4*b*P8+4*e*b-2*e*P8+e^2)/SQRT(4*b^2+8*e*b+4*e^2)</f>
        <v>-2.00312738710972</v>
      </c>
      <c r="R8" s="0" t="n">
        <f aca="false">SQRT(0.0000000001+e)*SQRT(2*P8+e)*SQRT(4*b^2-4*b*P8+4*e*b-2*e*P8+e^2)/SQRT(4*b^2+8*e*b+4*e^2)+a</f>
        <v>80.0031273871097</v>
      </c>
    </row>
    <row r="9" customFormat="false" ht="13.8" hidden="false" customHeight="false" outlineLevel="0" collapsed="false">
      <c r="A9" s="0" t="s">
        <v>12</v>
      </c>
      <c r="B9" s="0" t="n">
        <f aca="false">2*a+2*b+e</f>
        <v>226.55</v>
      </c>
      <c r="C9" s="0" t="s">
        <v>8</v>
      </c>
      <c r="J9" s="0" t="n">
        <v>6</v>
      </c>
      <c r="K9" s="0" t="n">
        <f aca="false">$B$18*J9</f>
        <v>10.4</v>
      </c>
      <c r="L9" s="0" t="n">
        <f aca="false">-SQRT(0.0000000001+e)*SQRT(2*K9+e)*SQRT(4*a^2-4*a*K9+4*e*a-2*e*K9+e^2)/SQRT(4*a^2+8*e*a+4*e^2)</f>
        <v>-3.17980548786129</v>
      </c>
      <c r="M9" s="0" t="n">
        <f aca="false">SQRT(0.0000000001+e)*SQRT(2*K9+e)*SQRT(4*a^2-4*a*K9+4*e*a-2*e*K9+e^2)/SQRT(4*a^2+8*e*a+4*e^2)+b</f>
        <v>38.1798054878613</v>
      </c>
      <c r="O9" s="0" t="n">
        <v>6</v>
      </c>
      <c r="P9" s="0" t="n">
        <f aca="false">O9*$B$21</f>
        <v>4.66666666666667</v>
      </c>
      <c r="Q9" s="0" t="n">
        <f aca="false">-SQRT(0.0000000001+e)*SQRT(2*P9+e)*SQRT(4*b^2-4*b*P9+4*e*b-2*e*P9+e^2)/SQRT(4*b^2+8*e*b+4*e^2)</f>
        <v>-2.15499771286566</v>
      </c>
      <c r="R9" s="0" t="n">
        <f aca="false">SQRT(0.0000000001+e)*SQRT(2*P9+e)*SQRT(4*b^2-4*b*P9+4*e*b-2*e*P9+e^2)/SQRT(4*b^2+8*e*b+4*e^2)+a</f>
        <v>80.1549977128657</v>
      </c>
    </row>
    <row r="10" customFormat="false" ht="13.8" hidden="false" customHeight="false" outlineLevel="0" collapsed="false">
      <c r="A10" s="0" t="s">
        <v>13</v>
      </c>
      <c r="J10" s="0" t="n">
        <v>7</v>
      </c>
      <c r="K10" s="0" t="n">
        <f aca="false">$B$18*J10</f>
        <v>12.1333333333333</v>
      </c>
      <c r="L10" s="0" t="n">
        <f aca="false">-SQRT(0.0000000001+e)*SQRT(2*K10+e)*SQRT(4*a^2-4*a*K10+4*e*a-2*e*K10+e^2)/SQRT(4*a^2+8*e*a+4*e^2)</f>
        <v>-3.38419971352979</v>
      </c>
      <c r="M10" s="0" t="n">
        <f aca="false">SQRT(0.0000000001+e)*SQRT(2*K10+e)*SQRT(4*a^2-4*a*K10+4*e*a-2*e*K10+e^2)/SQRT(4*a^2+8*e*a+4*e^2)+b</f>
        <v>38.3841997135298</v>
      </c>
      <c r="O10" s="0" t="n">
        <v>7</v>
      </c>
      <c r="P10" s="0" t="n">
        <f aca="false">O10*$B$21</f>
        <v>5.44444444444444</v>
      </c>
      <c r="Q10" s="0" t="n">
        <f aca="false">-SQRT(0.0000000001+e)*SQRT(2*P10+e)*SQRT(4*b^2-4*b*P10+4*e*b-2*e*P10+e^2)/SQRT(4*b^2+8*e*b+4*e^2)</f>
        <v>-2.28874728691627</v>
      </c>
      <c r="R10" s="0" t="n">
        <f aca="false">SQRT(0.0000000001+e)*SQRT(2*P10+e)*SQRT(4*b^2-4*b*P10+4*e*b-2*e*P10+e^2)/SQRT(4*b^2+8*e*b+4*e^2)+a</f>
        <v>80.2887472869163</v>
      </c>
    </row>
    <row r="11" customFormat="false" ht="13.8" hidden="false" customHeight="false" outlineLevel="0" collapsed="false">
      <c r="A11" s="0" t="s">
        <v>14</v>
      </c>
      <c r="B11" s="0" t="n">
        <f aca="false">MAX(R3:R33)-MIN(Q3:Q33)</f>
        <v>84.2276742529436</v>
      </c>
      <c r="C11" s="0" t="s">
        <v>8</v>
      </c>
      <c r="J11" s="0" t="n">
        <v>8</v>
      </c>
      <c r="K11" s="0" t="n">
        <f aca="false">$B$18*J11</f>
        <v>13.8666666666667</v>
      </c>
      <c r="L11" s="0" t="n">
        <f aca="false">-SQRT(0.0000000001+e)*SQRT(2*K11+e)*SQRT(4*a^2-4*a*K11+4*e*a-2*e*K11+e^2)/SQRT(4*a^2+8*e*a+4*e^2)</f>
        <v>-3.56519279477998</v>
      </c>
      <c r="M11" s="0" t="n">
        <f aca="false">SQRT(0.0000000001+e)*SQRT(2*K11+e)*SQRT(4*a^2-4*a*K11+4*e*a-2*e*K11+e^2)/SQRT(4*a^2+8*e*a+4*e^2)+b</f>
        <v>38.56519279478</v>
      </c>
      <c r="O11" s="0" t="n">
        <v>8</v>
      </c>
      <c r="P11" s="0" t="n">
        <f aca="false">O11*$B$21</f>
        <v>6.22222222222222</v>
      </c>
      <c r="Q11" s="0" t="n">
        <f aca="false">-SQRT(0.0000000001+e)*SQRT(2*P11+e)*SQRT(4*b^2-4*b*P11+4*e*b-2*e*P11+e^2)/SQRT(4*b^2+8*e*b+4*e^2)</f>
        <v>-2.40739824950506</v>
      </c>
      <c r="R11" s="0" t="n">
        <f aca="false">SQRT(0.0000000001+e)*SQRT(2*P11+e)*SQRT(4*b^2-4*b*P11+4*e*b-2*e*P11+e^2)/SQRT(4*b^2+8*e*b+4*e^2)+a</f>
        <v>80.4073982495051</v>
      </c>
    </row>
    <row r="12" customFormat="false" ht="13.8" hidden="false" customHeight="false" outlineLevel="0" collapsed="false">
      <c r="A12" s="0" t="s">
        <v>15</v>
      </c>
      <c r="B12" s="0" t="n">
        <f aca="false">MAX(N3:N48)-MIN(M3:M48)</f>
        <v>-35.5480744749066</v>
      </c>
      <c r="C12" s="0" t="s">
        <v>8</v>
      </c>
      <c r="J12" s="0" t="n">
        <v>9</v>
      </c>
      <c r="K12" s="0" t="n">
        <f aca="false">$B$18*J12</f>
        <v>15.6</v>
      </c>
      <c r="L12" s="0" t="n">
        <f aca="false">-SQRT(0.0000000001+e)*SQRT(2*K12+e)*SQRT(4*a^2-4*a*K12+4*e*a-2*e*K12+e^2)/SQRT(4*a^2+8*e*a+4*e^2)</f>
        <v>-3.72619629506024</v>
      </c>
      <c r="M12" s="0" t="n">
        <f aca="false">SQRT(0.0000000001+e)*SQRT(2*K12+e)*SQRT(4*a^2-4*a*K12+4*e*a-2*e*K12+e^2)/SQRT(4*a^2+8*e*a+4*e^2)+b</f>
        <v>38.7261962950602</v>
      </c>
      <c r="O12" s="0" t="n">
        <v>9</v>
      </c>
      <c r="P12" s="0" t="n">
        <f aca="false">O12*$B$21</f>
        <v>7</v>
      </c>
      <c r="Q12" s="0" t="n">
        <f aca="false">-SQRT(0.0000000001+e)*SQRT(2*P12+e)*SQRT(4*b^2-4*b*P12+4*e*b-2*e*P12+e^2)/SQRT(4*b^2+8*e*b+4*e^2)</f>
        <v>-2.51309007150889</v>
      </c>
      <c r="R12" s="0" t="n">
        <f aca="false">SQRT(0.0000000001+e)*SQRT(2*P12+e)*SQRT(4*b^2-4*b*P12+4*e*b-2*e*P12+e^2)/SQRT(4*b^2+8*e*b+4*e^2)+a</f>
        <v>80.5130900715089</v>
      </c>
    </row>
    <row r="13" customFormat="false" ht="13.8" hidden="false" customHeight="false" outlineLevel="0" collapsed="false">
      <c r="J13" s="0" t="n">
        <v>10</v>
      </c>
      <c r="K13" s="0" t="n">
        <f aca="false">$B$18*J13</f>
        <v>17.3333333333333</v>
      </c>
      <c r="L13" s="0" t="n">
        <f aca="false">-SQRT(0.0000000001+e)*SQRT(2*K13+e)*SQRT(4*a^2-4*a*K13+4*e*a-2*e*K13+e^2)/SQRT(4*a^2+8*e*a+4*e^2)</f>
        <v>-3.86970608666393</v>
      </c>
      <c r="M13" s="0" t="n">
        <f aca="false">SQRT(0.0000000001+e)*SQRT(2*K13+e)*SQRT(4*a^2-4*a*K13+4*e*a-2*e*K13+e^2)/SQRT(4*a^2+8*e*a+4*e^2)+b</f>
        <v>38.8697060866639</v>
      </c>
      <c r="O13" s="0" t="n">
        <v>10</v>
      </c>
      <c r="P13" s="0" t="n">
        <f aca="false">O13*$B$21</f>
        <v>7.77777777777778</v>
      </c>
      <c r="Q13" s="0" t="n">
        <f aca="false">-SQRT(0.0000000001+e)*SQRT(2*P13+e)*SQRT(4*b^2-4*b*P13+4*e*b-2*e*P13+e^2)/SQRT(4*b^2+8*e*b+4*e^2)</f>
        <v>-2.6073991391339</v>
      </c>
      <c r="R13" s="0" t="n">
        <f aca="false">SQRT(0.0000000001+e)*SQRT(2*P13+e)*SQRT(4*b^2-4*b*P13+4*e*b-2*e*P13+e^2)/SQRT(4*b^2+8*e*b+4*e^2)+a</f>
        <v>80.6073991391339</v>
      </c>
    </row>
    <row r="14" customFormat="false" ht="13.8" hidden="false" customHeight="false" outlineLevel="0" collapsed="false">
      <c r="J14" s="0" t="n">
        <v>11</v>
      </c>
      <c r="K14" s="0" t="n">
        <f aca="false">$B$18*J14</f>
        <v>19.0666666666667</v>
      </c>
      <c r="L14" s="0" t="n">
        <f aca="false">-SQRT(0.0000000001+e)*SQRT(2*K14+e)*SQRT(4*a^2-4*a*K14+4*e*a-2*e*K14+e^2)/SQRT(4*a^2+8*e*a+4*e^2)</f>
        <v>-3.99760662990753</v>
      </c>
      <c r="M14" s="0" t="n">
        <f aca="false">SQRT(0.0000000001+e)*SQRT(2*K14+e)*SQRT(4*a^2-4*a*K14+4*e*a-2*e*K14+e^2)/SQRT(4*a^2+8*e*a+4*e^2)+b</f>
        <v>38.9976066299075</v>
      </c>
      <c r="O14" s="0" t="n">
        <v>11</v>
      </c>
      <c r="P14" s="0" t="n">
        <f aca="false">O14*$B$21</f>
        <v>8.55555555555556</v>
      </c>
      <c r="Q14" s="0" t="n">
        <f aca="false">-SQRT(0.0000000001+e)*SQRT(2*P14+e)*SQRT(4*b^2-4*b*P14+4*e*b-2*e*P14+e^2)/SQRT(4*b^2+8*e*b+4*e^2)</f>
        <v>-2.69152224985026</v>
      </c>
      <c r="R14" s="0" t="n">
        <f aca="false">SQRT(0.0000000001+e)*SQRT(2*P14+e)*SQRT(4*b^2-4*b*P14+4*e*b-2*e*P14+e^2)/SQRT(4*b^2+8*e*b+4*e^2)+a</f>
        <v>80.6915222498503</v>
      </c>
    </row>
    <row r="15" customFormat="false" ht="13.8" hidden="false" customHeight="false" outlineLevel="0" collapsed="false">
      <c r="J15" s="0" t="n">
        <v>12</v>
      </c>
      <c r="K15" s="0" t="n">
        <f aca="false">$B$18*J15</f>
        <v>20.8</v>
      </c>
      <c r="L15" s="0" t="n">
        <f aca="false">-SQRT(0.0000000001+e)*SQRT(2*K15+e)*SQRT(4*a^2-4*a*K15+4*e*a-2*e*K15+e^2)/SQRT(4*a^2+8*e*a+4*e^2)</f>
        <v>-4.11135495187062</v>
      </c>
      <c r="M15" s="0" t="n">
        <f aca="false">SQRT(0.0000000001+e)*SQRT(2*K15+e)*SQRT(4*a^2-4*a*K15+4*e*a-2*e*K15+e^2)/SQRT(4*a^2+8*e*a+4*e^2)+b</f>
        <v>39.1113549518706</v>
      </c>
      <c r="O15" s="0" t="n">
        <v>12</v>
      </c>
      <c r="P15" s="0" t="n">
        <f aca="false">O15*$B$21</f>
        <v>9.33333333333333</v>
      </c>
      <c r="Q15" s="0" t="n">
        <f aca="false">-SQRT(0.0000000001+e)*SQRT(2*P15+e)*SQRT(4*b^2-4*b*P15+4*e*b-2*e*P15+e^2)/SQRT(4*b^2+8*e*b+4*e^2)</f>
        <v>-2.76638879399929</v>
      </c>
      <c r="R15" s="0" t="n">
        <f aca="false">SQRT(0.0000000001+e)*SQRT(2*P15+e)*SQRT(4*b^2-4*b*P15+4*e*b-2*e*P15+e^2)/SQRT(4*b^2+8*e*b+4*e^2)+a</f>
        <v>80.7663887939993</v>
      </c>
    </row>
    <row r="16" customFormat="false" ht="13.8" hidden="false" customHeight="false" outlineLevel="0" collapsed="false">
      <c r="J16" s="0" t="n">
        <v>13</v>
      </c>
      <c r="K16" s="0" t="n">
        <f aca="false">$B$18*J16</f>
        <v>22.5333333333333</v>
      </c>
      <c r="L16" s="0" t="n">
        <f aca="false">-SQRT(0.0000000001+e)*SQRT(2*K16+e)*SQRT(4*a^2-4*a*K16+4*e*a-2*e*K16+e^2)/SQRT(4*a^2+8*e*a+4*e^2)</f>
        <v>-4.21209775711996</v>
      </c>
      <c r="M16" s="0" t="n">
        <f aca="false">SQRT(0.0000000001+e)*SQRT(2*K16+e)*SQRT(4*a^2-4*a*K16+4*e*a-2*e*K16+e^2)/SQRT(4*a^2+8*e*a+4*e^2)+b</f>
        <v>39.21209775712</v>
      </c>
      <c r="O16" s="0" t="n">
        <v>13</v>
      </c>
      <c r="P16" s="0" t="n">
        <f aca="false">O16*$B$21</f>
        <v>10.1111111111111</v>
      </c>
      <c r="Q16" s="0" t="n">
        <f aca="false">-SQRT(0.0000000001+e)*SQRT(2*P16+e)*SQRT(4*b^2-4*b*P16+4*e*b-2*e*P16+e^2)/SQRT(4*b^2+8*e*b+4*e^2)</f>
        <v>-2.8327327945173</v>
      </c>
      <c r="R16" s="0" t="n">
        <f aca="false">SQRT(0.0000000001+e)*SQRT(2*P16+e)*SQRT(4*b^2-4*b*P16+4*e*b-2*e*P16+e^2)/SQRT(4*b^2+8*e*b+4*e^2)+a</f>
        <v>80.8327327945173</v>
      </c>
    </row>
    <row r="17" customFormat="false" ht="13.8" hidden="false" customHeight="false" outlineLevel="0" collapsed="false">
      <c r="A17" s="0" t="s">
        <v>16</v>
      </c>
      <c r="B17" s="0" t="n">
        <f aca="false">COUNT(J3:J48)-1</f>
        <v>45</v>
      </c>
      <c r="J17" s="0" t="n">
        <v>14</v>
      </c>
      <c r="K17" s="0" t="n">
        <f aca="false">$B$18*J17</f>
        <v>24.2666666666667</v>
      </c>
      <c r="L17" s="0" t="n">
        <f aca="false">-SQRT(0.0000000001+e)*SQRT(2*K17+e)*SQRT(4*a^2-4*a*K17+4*e*a-2*e*K17+e^2)/SQRT(4*a^2+8*e*a+4*e^2)</f>
        <v>-4.30074908513303</v>
      </c>
      <c r="M17" s="0" t="n">
        <f aca="false">SQRT(0.0000000001+e)*SQRT(2*K17+e)*SQRT(4*a^2-4*a*K17+4*e*a-2*e*K17+e^2)/SQRT(4*a^2+8*e*a+4*e^2)+b</f>
        <v>39.300749085133</v>
      </c>
      <c r="O17" s="0" t="n">
        <v>14</v>
      </c>
      <c r="P17" s="0" t="n">
        <f aca="false">O17*$B$21</f>
        <v>10.8888888888889</v>
      </c>
      <c r="Q17" s="0" t="n">
        <f aca="false">-SQRT(0.0000000001+e)*SQRT(2*P17+e)*SQRT(4*b^2-4*b*P17+4*e*b-2*e*P17+e^2)/SQRT(4*b^2+8*e*b+4*e^2)</f>
        <v>-2.89114102010709</v>
      </c>
      <c r="R17" s="0" t="n">
        <f aca="false">SQRT(0.0000000001+e)*SQRT(2*P17+e)*SQRT(4*b^2-4*b*P17+4*e*b-2*e*P17+e^2)/SQRT(4*b^2+8*e*b+4*e^2)+a</f>
        <v>80.8911410201071</v>
      </c>
    </row>
    <row r="18" customFormat="false" ht="13.8" hidden="false" customHeight="false" outlineLevel="0" collapsed="false">
      <c r="A18" s="0" t="s">
        <v>17</v>
      </c>
      <c r="B18" s="0" t="n">
        <f aca="false">a/B17</f>
        <v>1.73333333333333</v>
      </c>
      <c r="J18" s="0" t="n">
        <v>15</v>
      </c>
      <c r="K18" s="0" t="n">
        <f aca="false">$B$18*J18</f>
        <v>26</v>
      </c>
      <c r="L18" s="0" t="n">
        <f aca="false">-SQRT(0.0000000001+e)*SQRT(2*K18+e)*SQRT(4*a^2-4*a*K18+4*e*a-2*e*K18+e^2)/SQRT(4*a^2+8*e*a+4*e^2)</f>
        <v>-4.37804352119572</v>
      </c>
      <c r="M18" s="0" t="n">
        <f aca="false">SQRT(0.0000000001+e)*SQRT(2*K18+e)*SQRT(4*a^2-4*a*K18+4*e*a-2*e*K18+e^2)/SQRT(4*a^2+8*e*a+4*e^2)+b</f>
        <v>39.3780435211957</v>
      </c>
      <c r="O18" s="0" t="n">
        <v>15</v>
      </c>
      <c r="P18" s="0" t="n">
        <f aca="false">O18*$B$21</f>
        <v>11.6666666666667</v>
      </c>
      <c r="Q18" s="0" t="n">
        <f aca="false">-SQRT(0.0000000001+e)*SQRT(2*P18+e)*SQRT(4*b^2-4*b*P18+4*e*b-2*e*P18+e^2)/SQRT(4*b^2+8*e*b+4*e^2)</f>
        <v>-2.94208614737928</v>
      </c>
      <c r="R18" s="0" t="n">
        <f aca="false">SQRT(0.0000000001+e)*SQRT(2*P18+e)*SQRT(4*b^2-4*b*P18+4*e*b-2*e*P18+e^2)/SQRT(4*b^2+8*e*b+4*e^2)+a</f>
        <v>80.9420861473793</v>
      </c>
    </row>
    <row r="19" customFormat="false" ht="13.8" hidden="false" customHeight="false" outlineLevel="0" collapsed="false">
      <c r="J19" s="0" t="n">
        <v>16</v>
      </c>
      <c r="K19" s="0" t="n">
        <f aca="false">$B$18*J19</f>
        <v>27.7333333333333</v>
      </c>
      <c r="L19" s="0" t="n">
        <f aca="false">-SQRT(0.0000000001+e)*SQRT(2*K19+e)*SQRT(4*a^2-4*a*K19+4*e*a-2*e*K19+e^2)/SQRT(4*a^2+8*e*a+4*e^2)</f>
        <v>-4.444573619164</v>
      </c>
      <c r="M19" s="0" t="n">
        <f aca="false">SQRT(0.0000000001+e)*SQRT(2*K19+e)*SQRT(4*a^2-4*a*K19+4*e*a-2*e*K19+e^2)/SQRT(4*a^2+8*e*a+4*e^2)+b</f>
        <v>39.444573619164</v>
      </c>
      <c r="O19" s="0" t="n">
        <v>16</v>
      </c>
      <c r="P19" s="0" t="n">
        <f aca="false">O19*$B$21</f>
        <v>12.4444444444444</v>
      </c>
      <c r="Q19" s="0" t="n">
        <f aca="false">-SQRT(0.0000000001+e)*SQRT(2*P19+e)*SQRT(4*b^2-4*b*P19+4*e*b-2*e*P19+e^2)/SQRT(4*b^2+8*e*b+4*e^2)</f>
        <v>-2.98595019826174</v>
      </c>
      <c r="R19" s="0" t="n">
        <f aca="false">SQRT(0.0000000001+e)*SQRT(2*P19+e)*SQRT(4*b^2-4*b*P19+4*e*b-2*e*P19+e^2)/SQRT(4*b^2+8*e*b+4*e^2)+a</f>
        <v>80.9859501982617</v>
      </c>
    </row>
    <row r="20" customFormat="false" ht="13.8" hidden="false" customHeight="false" outlineLevel="0" collapsed="false">
      <c r="A20" s="0" t="s">
        <v>18</v>
      </c>
      <c r="B20" s="0" t="n">
        <f aca="false">COUNT(O3:O48)-1</f>
        <v>45</v>
      </c>
      <c r="J20" s="0" t="n">
        <v>17</v>
      </c>
      <c r="K20" s="0" t="n">
        <f aca="false">$B$18*J20</f>
        <v>29.4666666666667</v>
      </c>
      <c r="L20" s="0" t="n">
        <f aca="false">-SQRT(0.0000000001+e)*SQRT(2*K20+e)*SQRT(4*a^2-4*a*K20+4*e*a-2*e*K20+e^2)/SQRT(4*a^2+8*e*a+4*e^2)</f>
        <v>-4.50081675269356</v>
      </c>
      <c r="M20" s="0" t="n">
        <f aca="false">SQRT(0.0000000001+e)*SQRT(2*K20+e)*SQRT(4*a^2-4*a*K20+4*e*a-2*e*K20+e^2)/SQRT(4*a^2+8*e*a+4*e^2)+b</f>
        <v>39.5008167526936</v>
      </c>
      <c r="O20" s="0" t="n">
        <v>17</v>
      </c>
      <c r="P20" s="0" t="n">
        <f aca="false">O20*$B$21</f>
        <v>13.2222222222222</v>
      </c>
      <c r="Q20" s="0" t="n">
        <f aca="false">-SQRT(0.0000000001+e)*SQRT(2*P20+e)*SQRT(4*b^2-4*b*P20+4*e*b-2*e*P20+e^2)/SQRT(4*b^2+8*e*b+4*e^2)</f>
        <v>-3.02304142575663</v>
      </c>
      <c r="R20" s="0" t="n">
        <f aca="false">SQRT(0.0000000001+e)*SQRT(2*P20+e)*SQRT(4*b^2-4*b*P20+4*e*b-2*e*P20+e^2)/SQRT(4*b^2+8*e*b+4*e^2)+a</f>
        <v>81.0230414257566</v>
      </c>
    </row>
    <row r="21" customFormat="false" ht="13.8" hidden="false" customHeight="false" outlineLevel="0" collapsed="false">
      <c r="A21" s="0" t="s">
        <v>19</v>
      </c>
      <c r="B21" s="0" t="n">
        <f aca="false">b/B17</f>
        <v>0.777777777777778</v>
      </c>
      <c r="J21" s="0" t="n">
        <v>18</v>
      </c>
      <c r="K21" s="0" t="n">
        <f aca="false">$B$18*J21</f>
        <v>31.2</v>
      </c>
      <c r="L21" s="0" t="n">
        <f aca="false">-SQRT(0.0000000001+e)*SQRT(2*K21+e)*SQRT(4*a^2-4*a*K21+4*e*a-2*e*K21+e^2)/SQRT(4*a^2+8*e*a+4*e^2)</f>
        <v>-4.54715465197292</v>
      </c>
      <c r="M21" s="0" t="n">
        <f aca="false">SQRT(0.0000000001+e)*SQRT(2*K21+e)*SQRT(4*a^2-4*a*K21+4*e*a-2*e*K21+e^2)/SQRT(4*a^2+8*e*a+4*e^2)+b</f>
        <v>39.5471546519729</v>
      </c>
      <c r="O21" s="0" t="n">
        <v>18</v>
      </c>
      <c r="P21" s="0" t="n">
        <f aca="false">O21*$B$21</f>
        <v>14</v>
      </c>
      <c r="Q21" s="0" t="n">
        <f aca="false">-SQRT(0.0000000001+e)*SQRT(2*P21+e)*SQRT(4*b^2-4*b*P21+4*e*b-2*e*P21+e^2)/SQRT(4*b^2+8*e*b+4*e^2)</f>
        <v>-3.05360664209148</v>
      </c>
      <c r="R21" s="0" t="n">
        <f aca="false">SQRT(0.0000000001+e)*SQRT(2*P21+e)*SQRT(4*b^2-4*b*P21+4*e*b-2*e*P21+e^2)/SQRT(4*b^2+8*e*b+4*e^2)+a</f>
        <v>81.0536066420915</v>
      </c>
    </row>
    <row r="22" customFormat="false" ht="13.8" hidden="false" customHeight="false" outlineLevel="0" collapsed="false">
      <c r="J22" s="0" t="n">
        <v>19</v>
      </c>
      <c r="K22" s="0" t="n">
        <f aca="false">$B$18*J22</f>
        <v>32.9333333333333</v>
      </c>
      <c r="L22" s="0" t="n">
        <f aca="false">-SQRT(0.0000000001+e)*SQRT(2*K22+e)*SQRT(4*a^2-4*a*K22+4*e*a-2*e*K22+e^2)/SQRT(4*a^2+8*e*a+4*e^2)</f>
        <v>-4.58388771885444</v>
      </c>
      <c r="M22" s="0" t="n">
        <f aca="false">SQRT(0.0000000001+e)*SQRT(2*K22+e)*SQRT(4*a^2-4*a*K22+4*e*a-2*e*K22+e^2)/SQRT(4*a^2+8*e*a+4*e^2)+b</f>
        <v>39.5838877188544</v>
      </c>
      <c r="O22" s="0" t="n">
        <v>19</v>
      </c>
      <c r="P22" s="0" t="n">
        <f aca="false">O22*$B$21</f>
        <v>14.7777777777778</v>
      </c>
      <c r="Q22" s="0" t="n">
        <f aca="false">-SQRT(0.0000000001+e)*SQRT(2*P22+e)*SQRT(4*b^2-4*b*P22+4*e*b-2*e*P22+e^2)/SQRT(4*b^2+8*e*b+4*e^2)</f>
        <v>-3.07784027767082</v>
      </c>
      <c r="R22" s="0" t="n">
        <f aca="false">SQRT(0.0000000001+e)*SQRT(2*P22+e)*SQRT(4*b^2-4*b*P22+4*e*b-2*e*P22+e^2)/SQRT(4*b^2+8*e*b+4*e^2)+a</f>
        <v>81.0778402776708</v>
      </c>
    </row>
    <row r="23" customFormat="false" ht="13.8" hidden="false" customHeight="false" outlineLevel="0" collapsed="false">
      <c r="J23" s="0" t="n">
        <v>20</v>
      </c>
      <c r="K23" s="0" t="n">
        <f aca="false">$B$18*J23</f>
        <v>34.6666666666667</v>
      </c>
      <c r="L23" s="0" t="n">
        <f aca="false">-SQRT(0.0000000001+e)*SQRT(2*K23+e)*SQRT(4*a^2-4*a*K23+4*e*a-2*e*K23+e^2)/SQRT(4*a^2+8*e*a+4*e^2)</f>
        <v>-4.61124549461897</v>
      </c>
      <c r="M23" s="0" t="n">
        <f aca="false">SQRT(0.0000000001+e)*SQRT(2*K23+e)*SQRT(4*a^2-4*a*K23+4*e*a-2*e*K23+e^2)/SQRT(4*a^2+8*e*a+4*e^2)+b</f>
        <v>39.611245494619</v>
      </c>
      <c r="O23" s="0" t="n">
        <v>20</v>
      </c>
      <c r="P23" s="0" t="n">
        <f aca="false">O23*$B$21</f>
        <v>15.5555555555556</v>
      </c>
      <c r="Q23" s="0" t="n">
        <f aca="false">-SQRT(0.0000000001+e)*SQRT(2*P23+e)*SQRT(4*b^2-4*b*P23+4*e*b-2*e*P23+e^2)/SQRT(4*b^2+8*e*b+4*e^2)</f>
        <v>-3.09589102077632</v>
      </c>
      <c r="R23" s="0" t="n">
        <f aca="false">SQRT(0.0000000001+e)*SQRT(2*P23+e)*SQRT(4*b^2-4*b*P23+4*e*b-2*e*P23+e^2)/SQRT(4*b^2+8*e*b+4*e^2)+a</f>
        <v>81.0958910207763</v>
      </c>
    </row>
    <row r="24" customFormat="false" ht="13.8" hidden="false" customHeight="false" outlineLevel="0" collapsed="false">
      <c r="A24" s="0" t="s">
        <v>20</v>
      </c>
      <c r="J24" s="0" t="n">
        <v>21</v>
      </c>
      <c r="K24" s="0" t="n">
        <f aca="false">$B$18*J24</f>
        <v>36.4</v>
      </c>
      <c r="L24" s="0" t="n">
        <f aca="false">-SQRT(0.0000000001+e)*SQRT(2*K24+e)*SQRT(4*a^2-4*a*K24+4*e*a-2*e*K24+e^2)/SQRT(4*a^2+8*e*a+4*e^2)</f>
        <v>-4.62939419435163</v>
      </c>
      <c r="M24" s="0" t="n">
        <f aca="false">SQRT(0.0000000001+e)*SQRT(2*K24+e)*SQRT(4*a^2-4*a*K24+4*e*a-2*e*K24+e^2)/SQRT(4*a^2+8*e*a+4*e^2)+b</f>
        <v>39.6293941943516</v>
      </c>
      <c r="O24" s="0" t="n">
        <v>21</v>
      </c>
      <c r="P24" s="0" t="n">
        <f aca="false">O24*$B$21</f>
        <v>16.3333333333333</v>
      </c>
      <c r="Q24" s="0" t="n">
        <f aca="false">-SQRT(0.0000000001+e)*SQRT(2*P24+e)*SQRT(4*b^2-4*b*P24+4*e*b-2*e*P24+e^2)/SQRT(4*b^2+8*e*b+4*e^2)</f>
        <v>-3.10786660550887</v>
      </c>
      <c r="R24" s="0" t="n">
        <f aca="false">SQRT(0.0000000001+e)*SQRT(2*P24+e)*SQRT(4*b^2-4*b*P24+4*e*b-2*e*P24+e^2)/SQRT(4*b^2+8*e*b+4*e^2)+a</f>
        <v>81.1078666055089</v>
      </c>
    </row>
    <row r="25" customFormat="false" ht="13.8" hidden="false" customHeight="false" outlineLevel="0" collapsed="false">
      <c r="A25" s="0" t="s">
        <v>21</v>
      </c>
      <c r="B25" s="0" t="n">
        <v>2</v>
      </c>
      <c r="J25" s="0" t="n">
        <v>22</v>
      </c>
      <c r="K25" s="0" t="n">
        <f aca="false">$B$18*J25</f>
        <v>38.1333333333333</v>
      </c>
      <c r="L25" s="0" t="n">
        <f aca="false">-SQRT(0.0000000001+e)*SQRT(2*K25+e)*SQRT(4*a^2-4*a*K25+4*e*a-2*e*K25+e^2)/SQRT(4*a^2+8*e*a+4*e^2)</f>
        <v>-4.63844191558145</v>
      </c>
      <c r="M25" s="0" t="n">
        <f aca="false">SQRT(0.0000000001+e)*SQRT(2*K25+e)*SQRT(4*a^2-4*a*K25+4*e*a-2*e*K25+e^2)/SQRT(4*a^2+8*e*a+4*e^2)+b</f>
        <v>39.6384419155815</v>
      </c>
      <c r="O25" s="0" t="n">
        <v>22</v>
      </c>
      <c r="P25" s="0" t="n">
        <f aca="false">O25*$B$21</f>
        <v>17.1111111111111</v>
      </c>
      <c r="Q25" s="0" t="n">
        <f aca="false">-SQRT(0.0000000001+e)*SQRT(2*P25+e)*SQRT(4*b^2-4*b*P25+4*e*b-2*e*P25+e^2)/SQRT(4*b^2+8*e*b+4*e^2)</f>
        <v>-3.1138371264718</v>
      </c>
      <c r="R25" s="0" t="n">
        <f aca="false">SQRT(0.0000000001+e)*SQRT(2*P25+e)*SQRT(4*b^2-4*b*P25+4*e*b-2*e*P25+e^2)/SQRT(4*b^2+8*e*b+4*e^2)+a</f>
        <v>81.1138371264718</v>
      </c>
    </row>
    <row r="26" customFormat="false" ht="13.8" hidden="false" customHeight="false" outlineLevel="0" collapsed="false">
      <c r="A26" s="0" t="s">
        <v>22</v>
      </c>
      <c r="B26" s="0" t="s">
        <v>23</v>
      </c>
      <c r="J26" s="0" t="n">
        <v>23</v>
      </c>
      <c r="K26" s="0" t="n">
        <f aca="false">$B$18*J26</f>
        <v>39.8666666666667</v>
      </c>
      <c r="L26" s="0" t="n">
        <f aca="false">-SQRT(0.0000000001+e)*SQRT(2*K26+e)*SQRT(4*a^2-4*a*K26+4*e*a-2*e*K26+e^2)/SQRT(4*a^2+8*e*a+4*e^2)</f>
        <v>-4.63844191558146</v>
      </c>
      <c r="M26" s="0" t="n">
        <f aca="false">SQRT(0.0000000001+e)*SQRT(2*K26+e)*SQRT(4*a^2-4*a*K26+4*e*a-2*e*K26+e^2)/SQRT(4*a^2+8*e*a+4*e^2)+b</f>
        <v>39.6384419155815</v>
      </c>
      <c r="O26" s="0" t="n">
        <v>23</v>
      </c>
      <c r="P26" s="0" t="n">
        <f aca="false">O26*$B$21</f>
        <v>17.8888888888889</v>
      </c>
      <c r="Q26" s="0" t="n">
        <f aca="false">-SQRT(0.0000000001+e)*SQRT(2*P26+e)*SQRT(4*b^2-4*b*P26+4*e*b-2*e*P26+e^2)/SQRT(4*b^2+8*e*b+4*e^2)</f>
        <v>-3.1138371264718</v>
      </c>
      <c r="R26" s="0" t="n">
        <f aca="false">SQRT(0.0000000001+e)*SQRT(2*P26+e)*SQRT(4*b^2-4*b*P26+4*e*b-2*e*P26+e^2)/SQRT(4*b^2+8*e*b+4*e^2)+a</f>
        <v>81.1138371264718</v>
      </c>
    </row>
    <row r="27" customFormat="false" ht="13.8" hidden="false" customHeight="false" outlineLevel="0" collapsed="false">
      <c r="A27" s="0" t="n">
        <f aca="false">offset</f>
        <v>2</v>
      </c>
      <c r="B27" s="0" t="n">
        <f aca="false">offset</f>
        <v>2</v>
      </c>
      <c r="J27" s="0" t="n">
        <v>24</v>
      </c>
      <c r="K27" s="0" t="n">
        <f aca="false">$B$18*J27</f>
        <v>41.6</v>
      </c>
      <c r="L27" s="0" t="n">
        <f aca="false">-SQRT(0.0000000001+e)*SQRT(2*K27+e)*SQRT(4*a^2-4*a*K27+4*e*a-2*e*K27+e^2)/SQRT(4*a^2+8*e*a+4*e^2)</f>
        <v>-4.62939419435163</v>
      </c>
      <c r="M27" s="0" t="n">
        <f aca="false">SQRT(0.0000000001+e)*SQRT(2*K27+e)*SQRT(4*a^2-4*a*K27+4*e*a-2*e*K27+e^2)/SQRT(4*a^2+8*e*a+4*e^2)+b</f>
        <v>39.6293941943516</v>
      </c>
      <c r="O27" s="0" t="n">
        <v>24</v>
      </c>
      <c r="P27" s="0" t="n">
        <f aca="false">O27*$B$21</f>
        <v>18.6666666666667</v>
      </c>
      <c r="Q27" s="0" t="n">
        <f aca="false">-SQRT(0.0000000001+e)*SQRT(2*P27+e)*SQRT(4*b^2-4*b*P27+4*e*b-2*e*P27+e^2)/SQRT(4*b^2+8*e*b+4*e^2)</f>
        <v>-3.10786660550887</v>
      </c>
      <c r="R27" s="0" t="n">
        <f aca="false">SQRT(0.0000000001+e)*SQRT(2*P27+e)*SQRT(4*b^2-4*b*P27+4*e*b-2*e*P27+e^2)/SQRT(4*b^2+8*e*b+4*e^2)+a</f>
        <v>81.1078666055089</v>
      </c>
    </row>
    <row r="28" customFormat="false" ht="13.8" hidden="false" customHeight="false" outlineLevel="0" collapsed="false">
      <c r="A28" s="0" t="n">
        <f aca="false">b-(offset)</f>
        <v>33</v>
      </c>
      <c r="B28" s="0" t="n">
        <f aca="false">offset</f>
        <v>2</v>
      </c>
      <c r="J28" s="0" t="n">
        <v>25</v>
      </c>
      <c r="K28" s="0" t="n">
        <f aca="false">$B$18*J28</f>
        <v>43.3333333333333</v>
      </c>
      <c r="L28" s="0" t="n">
        <f aca="false">-SQRT(0.0000000001+e)*SQRT(2*K28+e)*SQRT(4*a^2-4*a*K28+4*e*a-2*e*K28+e^2)/SQRT(4*a^2+8*e*a+4*e^2)</f>
        <v>-4.61124549461897</v>
      </c>
      <c r="M28" s="0" t="n">
        <f aca="false">SQRT(0.0000000001+e)*SQRT(2*K28+e)*SQRT(4*a^2-4*a*K28+4*e*a-2*e*K28+e^2)/SQRT(4*a^2+8*e*a+4*e^2)+b</f>
        <v>39.611245494619</v>
      </c>
      <c r="O28" s="0" t="n">
        <v>25</v>
      </c>
      <c r="P28" s="0" t="n">
        <f aca="false">O28*$B$21</f>
        <v>19.4444444444444</v>
      </c>
      <c r="Q28" s="0" t="n">
        <f aca="false">-SQRT(0.0000000001+e)*SQRT(2*P28+e)*SQRT(4*b^2-4*b*P28+4*e*b-2*e*P28+e^2)/SQRT(4*b^2+8*e*b+4*e^2)</f>
        <v>-3.09589102077632</v>
      </c>
      <c r="R28" s="0" t="n">
        <f aca="false">SQRT(0.0000000001+e)*SQRT(2*P28+e)*SQRT(4*b^2-4*b*P28+4*e*b-2*e*P28+e^2)/SQRT(4*b^2+8*e*b+4*e^2)+a</f>
        <v>81.0958910207763</v>
      </c>
    </row>
    <row r="29" customFormat="false" ht="13.8" hidden="false" customHeight="false" outlineLevel="0" collapsed="false">
      <c r="A29" s="0" t="n">
        <f aca="false">b-(offset)</f>
        <v>33</v>
      </c>
      <c r="B29" s="0" t="n">
        <f aca="false">a-(offset)</f>
        <v>76</v>
      </c>
      <c r="J29" s="0" t="n">
        <v>26</v>
      </c>
      <c r="K29" s="0" t="n">
        <f aca="false">$B$18*J29</f>
        <v>45.0666666666667</v>
      </c>
      <c r="L29" s="0" t="n">
        <f aca="false">-SQRT(0.0000000001+e)*SQRT(2*K29+e)*SQRT(4*a^2-4*a*K29+4*e*a-2*e*K29+e^2)/SQRT(4*a^2+8*e*a+4*e^2)</f>
        <v>-4.58388771885444</v>
      </c>
      <c r="M29" s="0" t="n">
        <f aca="false">SQRT(0.0000000001+e)*SQRT(2*K29+e)*SQRT(4*a^2-4*a*K29+4*e*a-2*e*K29+e^2)/SQRT(4*a^2+8*e*a+4*e^2)+b</f>
        <v>39.5838877188544</v>
      </c>
      <c r="O29" s="0" t="n">
        <v>26</v>
      </c>
      <c r="P29" s="0" t="n">
        <f aca="false">O29*$B$21</f>
        <v>20.2222222222222</v>
      </c>
      <c r="Q29" s="0" t="n">
        <f aca="false">-SQRT(0.0000000001+e)*SQRT(2*P29+e)*SQRT(4*b^2-4*b*P29+4*e*b-2*e*P29+e^2)/SQRT(4*b^2+8*e*b+4*e^2)</f>
        <v>-3.07784027767081</v>
      </c>
      <c r="R29" s="0" t="n">
        <f aca="false">SQRT(0.0000000001+e)*SQRT(2*P29+e)*SQRT(4*b^2-4*b*P29+4*e*b-2*e*P29+e^2)/SQRT(4*b^2+8*e*b+4*e^2)+a</f>
        <v>81.0778402776708</v>
      </c>
    </row>
    <row r="30" customFormat="false" ht="13.8" hidden="false" customHeight="false" outlineLevel="0" collapsed="false">
      <c r="A30" s="0" t="n">
        <f aca="false">offset</f>
        <v>2</v>
      </c>
      <c r="B30" s="0" t="n">
        <f aca="false">a-(offset)</f>
        <v>76</v>
      </c>
      <c r="J30" s="0" t="n">
        <v>27</v>
      </c>
      <c r="K30" s="0" t="n">
        <f aca="false">$B$18*J30</f>
        <v>46.8</v>
      </c>
      <c r="L30" s="0" t="n">
        <f aca="false">-SQRT(0.0000000001+e)*SQRT(2*K30+e)*SQRT(4*a^2-4*a*K30+4*e*a-2*e*K30+e^2)/SQRT(4*a^2+8*e*a+4*e^2)</f>
        <v>-4.54715465197292</v>
      </c>
      <c r="M30" s="0" t="n">
        <f aca="false">SQRT(0.0000000001+e)*SQRT(2*K30+e)*SQRT(4*a^2-4*a*K30+4*e*a-2*e*K30+e^2)/SQRT(4*a^2+8*e*a+4*e^2)+b</f>
        <v>39.5471546519729</v>
      </c>
      <c r="O30" s="0" t="n">
        <v>27</v>
      </c>
      <c r="P30" s="0" t="n">
        <f aca="false">O30*$B$21</f>
        <v>21</v>
      </c>
      <c r="Q30" s="0" t="n">
        <f aca="false">-SQRT(0.0000000001+e)*SQRT(2*P30+e)*SQRT(4*b^2-4*b*P30+4*e*b-2*e*P30+e^2)/SQRT(4*b^2+8*e*b+4*e^2)</f>
        <v>-3.05360664209148</v>
      </c>
      <c r="R30" s="0" t="n">
        <f aca="false">SQRT(0.0000000001+e)*SQRT(2*P30+e)*SQRT(4*b^2-4*b*P30+4*e*b-2*e*P30+e^2)/SQRT(4*b^2+8*e*b+4*e^2)+a</f>
        <v>81.0536066420915</v>
      </c>
    </row>
    <row r="31" customFormat="false" ht="13.8" hidden="false" customHeight="false" outlineLevel="0" collapsed="false">
      <c r="A31" s="0" t="n">
        <f aca="false">offset</f>
        <v>2</v>
      </c>
      <c r="B31" s="0" t="n">
        <f aca="false">offset</f>
        <v>2</v>
      </c>
      <c r="J31" s="0" t="n">
        <v>28</v>
      </c>
      <c r="K31" s="0" t="n">
        <f aca="false">$B$18*J31</f>
        <v>48.5333333333333</v>
      </c>
      <c r="L31" s="0" t="n">
        <f aca="false">-SQRT(0.0000000001+e)*SQRT(2*K31+e)*SQRT(4*a^2-4*a*K31+4*e*a-2*e*K31+e^2)/SQRT(4*a^2+8*e*a+4*e^2)</f>
        <v>-4.50081675269356</v>
      </c>
      <c r="M31" s="0" t="n">
        <f aca="false">SQRT(0.0000000001+e)*SQRT(2*K31+e)*SQRT(4*a^2-4*a*K31+4*e*a-2*e*K31+e^2)/SQRT(4*a^2+8*e*a+4*e^2)+b</f>
        <v>39.5008167526936</v>
      </c>
      <c r="O31" s="0" t="n">
        <v>28</v>
      </c>
      <c r="P31" s="0" t="n">
        <f aca="false">O31*$B$21</f>
        <v>21.7777777777778</v>
      </c>
      <c r="Q31" s="0" t="n">
        <f aca="false">-SQRT(0.0000000001+e)*SQRT(2*P31+e)*SQRT(4*b^2-4*b*P31+4*e*b-2*e*P31+e^2)/SQRT(4*b^2+8*e*b+4*e^2)</f>
        <v>-3.02304142575663</v>
      </c>
      <c r="R31" s="0" t="n">
        <f aca="false">SQRT(0.0000000001+e)*SQRT(2*P31+e)*SQRT(4*b^2-4*b*P31+4*e*b-2*e*P31+e^2)/SQRT(4*b^2+8*e*b+4*e^2)+a</f>
        <v>81.0230414257566</v>
      </c>
    </row>
    <row r="32" customFormat="false" ht="13.8" hidden="false" customHeight="false" outlineLevel="0" collapsed="false">
      <c r="J32" s="0" t="n">
        <v>29</v>
      </c>
      <c r="K32" s="0" t="n">
        <f aca="false">$B$18*J32</f>
        <v>50.2666666666667</v>
      </c>
      <c r="L32" s="0" t="n">
        <f aca="false">-SQRT(0.0000000001+e)*SQRT(2*K32+e)*SQRT(4*a^2-4*a*K32+4*e*a-2*e*K32+e^2)/SQRT(4*a^2+8*e*a+4*e^2)</f>
        <v>-4.444573619164</v>
      </c>
      <c r="M32" s="0" t="n">
        <f aca="false">SQRT(0.0000000001+e)*SQRT(2*K32+e)*SQRT(4*a^2-4*a*K32+4*e*a-2*e*K32+e^2)/SQRT(4*a^2+8*e*a+4*e^2)+b</f>
        <v>39.444573619164</v>
      </c>
      <c r="O32" s="0" t="n">
        <v>29</v>
      </c>
      <c r="P32" s="0" t="n">
        <f aca="false">O32*$B$21</f>
        <v>22.5555555555556</v>
      </c>
      <c r="Q32" s="0" t="n">
        <f aca="false">-SQRT(0.0000000001+e)*SQRT(2*P32+e)*SQRT(4*b^2-4*b*P32+4*e*b-2*e*P32+e^2)/SQRT(4*b^2+8*e*b+4*e^2)</f>
        <v>-2.98595019826174</v>
      </c>
      <c r="R32" s="0" t="n">
        <f aca="false">SQRT(0.0000000001+e)*SQRT(2*P32+e)*SQRT(4*b^2-4*b*P32+4*e*b-2*e*P32+e^2)/SQRT(4*b^2+8*e*b+4*e^2)+a</f>
        <v>80.9859501982617</v>
      </c>
    </row>
    <row r="33" customFormat="false" ht="13.8" hidden="false" customHeight="false" outlineLevel="0" collapsed="false">
      <c r="J33" s="0" t="n">
        <v>30</v>
      </c>
      <c r="K33" s="0" t="n">
        <f aca="false">$B$18*J33</f>
        <v>52</v>
      </c>
      <c r="L33" s="0" t="n">
        <f aca="false">-SQRT(0.0000000001+e)*SQRT(2*K33+e)*SQRT(4*a^2-4*a*K33+4*e*a-2*e*K33+e^2)/SQRT(4*a^2+8*e*a+4*e^2)</f>
        <v>-4.37804352119572</v>
      </c>
      <c r="M33" s="0" t="n">
        <f aca="false">SQRT(0.0000000001+e)*SQRT(2*K33+e)*SQRT(4*a^2-4*a*K33+4*e*a-2*e*K33+e^2)/SQRT(4*a^2+8*e*a+4*e^2)+b</f>
        <v>39.3780435211957</v>
      </c>
      <c r="O33" s="0" t="n">
        <v>30</v>
      </c>
      <c r="P33" s="0" t="n">
        <f aca="false">O33*$B$21</f>
        <v>23.3333333333333</v>
      </c>
      <c r="Q33" s="0" t="n">
        <f aca="false">-SQRT(0.0000000001+e)*SQRT(2*P33+e)*SQRT(4*b^2-4*b*P33+4*e*b-2*e*P33+e^2)/SQRT(4*b^2+8*e*b+4*e^2)</f>
        <v>-2.94208614737928</v>
      </c>
      <c r="R33" s="0" t="n">
        <f aca="false">SQRT(0.0000000001+e)*SQRT(2*P33+e)*SQRT(4*b^2-4*b*P33+4*e*b-2*e*P33+e^2)/SQRT(4*b^2+8*e*b+4*e^2)+a</f>
        <v>80.9420861473793</v>
      </c>
    </row>
    <row r="34" customFormat="false" ht="13.8" hidden="false" customHeight="false" outlineLevel="0" collapsed="false">
      <c r="J34" s="0" t="n">
        <v>31</v>
      </c>
      <c r="K34" s="0" t="n">
        <f aca="false">$B$18*J34</f>
        <v>53.7333333333333</v>
      </c>
      <c r="L34" s="0" t="n">
        <f aca="false">-SQRT(0.0000000001+e)*SQRT(2*K34+e)*SQRT(4*a^2-4*a*K34+4*e*a-2*e*K34+e^2)/SQRT(4*a^2+8*e*a+4*e^2)</f>
        <v>-4.30074908513303</v>
      </c>
      <c r="M34" s="0" t="n">
        <f aca="false">SQRT(0.0000000001+e)*SQRT(2*K34+e)*SQRT(4*a^2-4*a*K34+4*e*a-2*e*K34+e^2)/SQRT(4*a^2+8*e*a+4*e^2)+b</f>
        <v>39.300749085133</v>
      </c>
      <c r="O34" s="0" t="n">
        <v>31</v>
      </c>
      <c r="P34" s="0" t="n">
        <f aca="false">O34*$B$21</f>
        <v>24.1111111111111</v>
      </c>
      <c r="Q34" s="0" t="n">
        <f aca="false">-SQRT(0.0000000001+e)*SQRT(2*P34+e)*SQRT(4*b^2-4*b*P34+4*e*b-2*e*P34+e^2)/SQRT(4*b^2+8*e*b+4*e^2)</f>
        <v>-2.89114102010709</v>
      </c>
      <c r="R34" s="0" t="n">
        <f aca="false">SQRT(0.0000000001+e)*SQRT(2*P34+e)*SQRT(4*b^2-4*b*P34+4*e*b-2*e*P34+e^2)/SQRT(4*b^2+8*e*b+4*e^2)+a</f>
        <v>80.8911410201071</v>
      </c>
    </row>
    <row r="35" customFormat="false" ht="13.8" hidden="false" customHeight="false" outlineLevel="0" collapsed="false">
      <c r="J35" s="0" t="n">
        <v>32</v>
      </c>
      <c r="K35" s="0" t="n">
        <f aca="false">$B$18*J35</f>
        <v>55.4666666666667</v>
      </c>
      <c r="L35" s="0" t="n">
        <f aca="false">-SQRT(0.0000000001+e)*SQRT(2*K35+e)*SQRT(4*a^2-4*a*K35+4*e*a-2*e*K35+e^2)/SQRT(4*a^2+8*e*a+4*e^2)</f>
        <v>-4.21209775711996</v>
      </c>
      <c r="M35" s="0" t="n">
        <f aca="false">SQRT(0.0000000001+e)*SQRT(2*K35+e)*SQRT(4*a^2-4*a*K35+4*e*a-2*e*K35+e^2)/SQRT(4*a^2+8*e*a+4*e^2)+b</f>
        <v>39.21209775712</v>
      </c>
      <c r="O35" s="0" t="n">
        <v>32</v>
      </c>
      <c r="P35" s="0" t="n">
        <f aca="false">O35*$B$21</f>
        <v>24.8888888888889</v>
      </c>
      <c r="Q35" s="0" t="n">
        <f aca="false">-SQRT(0.0000000001+e)*SQRT(2*P35+e)*SQRT(4*b^2-4*b*P35+4*e*b-2*e*P35+e^2)/SQRT(4*b^2+8*e*b+4*e^2)</f>
        <v>-2.8327327945173</v>
      </c>
      <c r="R35" s="0" t="n">
        <f aca="false">SQRT(0.0000000001+e)*SQRT(2*P35+e)*SQRT(4*b^2-4*b*P35+4*e*b-2*e*P35+e^2)/SQRT(4*b^2+8*e*b+4*e^2)+a</f>
        <v>80.8327327945173</v>
      </c>
    </row>
    <row r="36" customFormat="false" ht="13.8" hidden="false" customHeight="false" outlineLevel="0" collapsed="false">
      <c r="J36" s="0" t="n">
        <v>33</v>
      </c>
      <c r="K36" s="0" t="n">
        <f aca="false">$B$18*J36</f>
        <v>57.2</v>
      </c>
      <c r="L36" s="0" t="n">
        <f aca="false">-SQRT(0.0000000001+e)*SQRT(2*K36+e)*SQRT(4*a^2-4*a*K36+4*e*a-2*e*K36+e^2)/SQRT(4*a^2+8*e*a+4*e^2)</f>
        <v>-4.11135495187062</v>
      </c>
      <c r="M36" s="0" t="n">
        <f aca="false">SQRT(0.0000000001+e)*SQRT(2*K36+e)*SQRT(4*a^2-4*a*K36+4*e*a-2*e*K36+e^2)/SQRT(4*a^2+8*e*a+4*e^2)+b</f>
        <v>39.1113549518706</v>
      </c>
      <c r="O36" s="0" t="n">
        <v>33</v>
      </c>
      <c r="P36" s="0" t="n">
        <f aca="false">O36*$B$21</f>
        <v>25.6666666666667</v>
      </c>
      <c r="Q36" s="0" t="n">
        <f aca="false">-SQRT(0.0000000001+e)*SQRT(2*P36+e)*SQRT(4*b^2-4*b*P36+4*e*b-2*e*P36+e^2)/SQRT(4*b^2+8*e*b+4*e^2)</f>
        <v>-2.76638879399929</v>
      </c>
      <c r="R36" s="0" t="n">
        <f aca="false">SQRT(0.0000000001+e)*SQRT(2*P36+e)*SQRT(4*b^2-4*b*P36+4*e*b-2*e*P36+e^2)/SQRT(4*b^2+8*e*b+4*e^2)+a</f>
        <v>80.7663887939993</v>
      </c>
    </row>
    <row r="37" customFormat="false" ht="13.8" hidden="false" customHeight="false" outlineLevel="0" collapsed="false">
      <c r="J37" s="0" t="n">
        <v>34</v>
      </c>
      <c r="K37" s="0" t="n">
        <f aca="false">$B$18*J37</f>
        <v>58.9333333333333</v>
      </c>
      <c r="L37" s="0" t="n">
        <f aca="false">-SQRT(0.0000000001+e)*SQRT(2*K37+e)*SQRT(4*a^2-4*a*K37+4*e*a-2*e*K37+e^2)/SQRT(4*a^2+8*e*a+4*e^2)</f>
        <v>-3.99760662990753</v>
      </c>
      <c r="M37" s="0" t="n">
        <f aca="false">SQRT(0.0000000001+e)*SQRT(2*K37+e)*SQRT(4*a^2-4*a*K37+4*e*a-2*e*K37+e^2)/SQRT(4*a^2+8*e*a+4*e^2)+b</f>
        <v>38.9976066299075</v>
      </c>
      <c r="O37" s="0" t="n">
        <v>34</v>
      </c>
      <c r="P37" s="0" t="n">
        <f aca="false">O37*$B$21</f>
        <v>26.4444444444444</v>
      </c>
      <c r="Q37" s="0" t="n">
        <f aca="false">-SQRT(0.0000000001+e)*SQRT(2*P37+e)*SQRT(4*b^2-4*b*P37+4*e*b-2*e*P37+e^2)/SQRT(4*b^2+8*e*b+4*e^2)</f>
        <v>-2.69152224985026</v>
      </c>
      <c r="R37" s="0" t="n">
        <f aca="false">SQRT(0.0000000001+e)*SQRT(2*P37+e)*SQRT(4*b^2-4*b*P37+4*e*b-2*e*P37+e^2)/SQRT(4*b^2+8*e*b+4*e^2)+a</f>
        <v>80.6915222498503</v>
      </c>
    </row>
    <row r="38" customFormat="false" ht="13.8" hidden="false" customHeight="false" outlineLevel="0" collapsed="false">
      <c r="J38" s="0" t="n">
        <v>35</v>
      </c>
      <c r="K38" s="0" t="n">
        <f aca="false">$B$18*J38</f>
        <v>60.6666666666667</v>
      </c>
      <c r="L38" s="0" t="n">
        <f aca="false">-SQRT(0.0000000001+e)*SQRT(2*K38+e)*SQRT(4*a^2-4*a*K38+4*e*a-2*e*K38+e^2)/SQRT(4*a^2+8*e*a+4*e^2)</f>
        <v>-3.86970608666393</v>
      </c>
      <c r="M38" s="0" t="n">
        <f aca="false">SQRT(0.0000000001+e)*SQRT(2*K38+e)*SQRT(4*a^2-4*a*K38+4*e*a-2*e*K38+e^2)/SQRT(4*a^2+8*e*a+4*e^2)+b</f>
        <v>38.8697060866639</v>
      </c>
      <c r="O38" s="0" t="n">
        <v>35</v>
      </c>
      <c r="P38" s="0" t="n">
        <f aca="false">O38*$B$21</f>
        <v>27.2222222222222</v>
      </c>
      <c r="Q38" s="0" t="n">
        <f aca="false">-SQRT(0.0000000001+e)*SQRT(2*P38+e)*SQRT(4*b^2-4*b*P38+4*e*b-2*e*P38+e^2)/SQRT(4*b^2+8*e*b+4*e^2)</f>
        <v>-2.60739913913391</v>
      </c>
      <c r="R38" s="0" t="n">
        <f aca="false">SQRT(0.0000000001+e)*SQRT(2*P38+e)*SQRT(4*b^2-4*b*P38+4*e*b-2*e*P38+e^2)/SQRT(4*b^2+8*e*b+4*e^2)+a</f>
        <v>80.6073991391339</v>
      </c>
    </row>
    <row r="39" customFormat="false" ht="13.8" hidden="false" customHeight="false" outlineLevel="0" collapsed="false">
      <c r="J39" s="0" t="n">
        <v>36</v>
      </c>
      <c r="K39" s="0" t="n">
        <f aca="false">$B$18*J39</f>
        <v>62.4</v>
      </c>
      <c r="L39" s="0" t="n">
        <f aca="false">-SQRT(0.0000000001+e)*SQRT(2*K39+e)*SQRT(4*a^2-4*a*K39+4*e*a-2*e*K39+e^2)/SQRT(4*a^2+8*e*a+4*e^2)</f>
        <v>-3.72619629506024</v>
      </c>
      <c r="M39" s="0" t="n">
        <f aca="false">SQRT(0.0000000001+e)*SQRT(2*K39+e)*SQRT(4*a^2-4*a*K39+4*e*a-2*e*K39+e^2)/SQRT(4*a^2+8*e*a+4*e^2)+b</f>
        <v>38.7261962950602</v>
      </c>
      <c r="O39" s="0" t="n">
        <v>36</v>
      </c>
      <c r="P39" s="0" t="n">
        <f aca="false">O39*$B$21</f>
        <v>28</v>
      </c>
      <c r="Q39" s="0" t="n">
        <f aca="false">-SQRT(0.0000000001+e)*SQRT(2*P39+e)*SQRT(4*b^2-4*b*P39+4*e*b-2*e*P39+e^2)/SQRT(4*b^2+8*e*b+4*e^2)</f>
        <v>-2.51309007150889</v>
      </c>
      <c r="R39" s="0" t="n">
        <f aca="false">SQRT(0.0000000001+e)*SQRT(2*P39+e)*SQRT(4*b^2-4*b*P39+4*e*b-2*e*P39+e^2)/SQRT(4*b^2+8*e*b+4*e^2)+a</f>
        <v>80.5130900715089</v>
      </c>
    </row>
    <row r="40" customFormat="false" ht="13.8" hidden="false" customHeight="false" outlineLevel="0" collapsed="false">
      <c r="J40" s="0" t="n">
        <v>37</v>
      </c>
      <c r="K40" s="0" t="n">
        <f aca="false">$B$18*J40</f>
        <v>64.1333333333333</v>
      </c>
      <c r="L40" s="0" t="n">
        <f aca="false">-SQRT(0.0000000001+e)*SQRT(2*K40+e)*SQRT(4*a^2-4*a*K40+4*e*a-2*e*K40+e^2)/SQRT(4*a^2+8*e*a+4*e^2)</f>
        <v>-3.56519279477998</v>
      </c>
      <c r="M40" s="0" t="n">
        <f aca="false">SQRT(0.0000000001+e)*SQRT(2*K40+e)*SQRT(4*a^2-4*a*K40+4*e*a-2*e*K40+e^2)/SQRT(4*a^2+8*e*a+4*e^2)+b</f>
        <v>38.56519279478</v>
      </c>
      <c r="O40" s="0" t="n">
        <v>37</v>
      </c>
      <c r="P40" s="0" t="n">
        <f aca="false">O40*$B$21</f>
        <v>28.7777777777778</v>
      </c>
      <c r="Q40" s="0" t="n">
        <f aca="false">-SQRT(0.0000000001+e)*SQRT(2*P40+e)*SQRT(4*b^2-4*b*P40+4*e*b-2*e*P40+e^2)/SQRT(4*b^2+8*e*b+4*e^2)</f>
        <v>-2.40739824950506</v>
      </c>
      <c r="R40" s="0" t="n">
        <f aca="false">SQRT(0.0000000001+e)*SQRT(2*P40+e)*SQRT(4*b^2-4*b*P40+4*e*b-2*e*P40+e^2)/SQRT(4*b^2+8*e*b+4*e^2)+a</f>
        <v>80.4073982495051</v>
      </c>
    </row>
    <row r="41" customFormat="false" ht="13.8" hidden="false" customHeight="false" outlineLevel="0" collapsed="false">
      <c r="J41" s="0" t="n">
        <v>38</v>
      </c>
      <c r="K41" s="0" t="n">
        <f aca="false">$B$18*J41</f>
        <v>65.8666666666667</v>
      </c>
      <c r="L41" s="0" t="n">
        <f aca="false">-SQRT(0.0000000001+e)*SQRT(2*K41+e)*SQRT(4*a^2-4*a*K41+4*e*a-2*e*K41+e^2)/SQRT(4*a^2+8*e*a+4*e^2)</f>
        <v>-3.38419971352979</v>
      </c>
      <c r="M41" s="0" t="n">
        <f aca="false">SQRT(0.0000000001+e)*SQRT(2*K41+e)*SQRT(4*a^2-4*a*K41+4*e*a-2*e*K41+e^2)/SQRT(4*a^2+8*e*a+4*e^2)+b</f>
        <v>38.3841997135298</v>
      </c>
      <c r="O41" s="0" t="n">
        <v>38</v>
      </c>
      <c r="P41" s="0" t="n">
        <f aca="false">O41*$B$21</f>
        <v>29.5555555555556</v>
      </c>
      <c r="Q41" s="0" t="n">
        <f aca="false">-SQRT(0.0000000001+e)*SQRT(2*P41+e)*SQRT(4*b^2-4*b*P41+4*e*b-2*e*P41+e^2)/SQRT(4*b^2+8*e*b+4*e^2)</f>
        <v>-2.28874728691627</v>
      </c>
      <c r="R41" s="0" t="n">
        <f aca="false">SQRT(0.0000000001+e)*SQRT(2*P41+e)*SQRT(4*b^2-4*b*P41+4*e*b-2*e*P41+e^2)/SQRT(4*b^2+8*e*b+4*e^2)+a</f>
        <v>80.2887472869163</v>
      </c>
    </row>
    <row r="42" customFormat="false" ht="13.8" hidden="false" customHeight="false" outlineLevel="0" collapsed="false">
      <c r="J42" s="0" t="n">
        <v>39</v>
      </c>
      <c r="K42" s="0" t="n">
        <f aca="false">$B$18*J42</f>
        <v>67.6</v>
      </c>
      <c r="L42" s="0" t="n">
        <f aca="false">-SQRT(0.0000000001+e)*SQRT(2*K42+e)*SQRT(4*a^2-4*a*K42+4*e*a-2*e*K42+e^2)/SQRT(4*a^2+8*e*a+4*e^2)</f>
        <v>-3.17980548786129</v>
      </c>
      <c r="M42" s="0" t="n">
        <f aca="false">SQRT(0.0000000001+e)*SQRT(2*K42+e)*SQRT(4*a^2-4*a*K42+4*e*a-2*e*K42+e^2)/SQRT(4*a^2+8*e*a+4*e^2)+b</f>
        <v>38.1798054878613</v>
      </c>
      <c r="O42" s="0" t="n">
        <v>39</v>
      </c>
      <c r="P42" s="0" t="n">
        <f aca="false">O42*$B$21</f>
        <v>30.3333333333333</v>
      </c>
      <c r="Q42" s="0" t="n">
        <f aca="false">-SQRT(0.0000000001+e)*SQRT(2*P42+e)*SQRT(4*b^2-4*b*P42+4*e*b-2*e*P42+e^2)/SQRT(4*b^2+8*e*b+4*e^2)</f>
        <v>-2.15499771286567</v>
      </c>
      <c r="R42" s="0" t="n">
        <f aca="false">SQRT(0.0000000001+e)*SQRT(2*P42+e)*SQRT(4*b^2-4*b*P42+4*e*b-2*e*P42+e^2)/SQRT(4*b^2+8*e*b+4*e^2)+a</f>
        <v>80.1549977128657</v>
      </c>
    </row>
    <row r="43" customFormat="false" ht="13.8" hidden="false" customHeight="false" outlineLevel="0" collapsed="false">
      <c r="J43" s="0" t="n">
        <v>40</v>
      </c>
      <c r="K43" s="0" t="n">
        <f aca="false">$B$18*J43</f>
        <v>69.3333333333333</v>
      </c>
      <c r="L43" s="0" t="n">
        <f aca="false">-SQRT(0.0000000001+e)*SQRT(2*K43+e)*SQRT(4*a^2-4*a*K43+4*e*a-2*e*K43+e^2)/SQRT(4*a^2+8*e*a+4*e^2)</f>
        <v>-2.94714529378583</v>
      </c>
      <c r="M43" s="0" t="n">
        <f aca="false">SQRT(0.0000000001+e)*SQRT(2*K43+e)*SQRT(4*a^2-4*a*K43+4*e*a-2*e*K43+e^2)/SQRT(4*a^2+8*e*a+4*e^2)+b</f>
        <v>37.9471452937858</v>
      </c>
      <c r="O43" s="0" t="n">
        <v>40</v>
      </c>
      <c r="P43" s="0" t="n">
        <f aca="false">O43*$B$21</f>
        <v>31.1111111111111</v>
      </c>
      <c r="Q43" s="0" t="n">
        <f aca="false">-SQRT(0.0000000001+e)*SQRT(2*P43+e)*SQRT(4*b^2-4*b*P43+4*e*b-2*e*P43+e^2)/SQRT(4*b^2+8*e*b+4*e^2)</f>
        <v>-2.00312738710972</v>
      </c>
      <c r="R43" s="0" t="n">
        <f aca="false">SQRT(0.0000000001+e)*SQRT(2*P43+e)*SQRT(4*b^2-4*b*P43+4*e*b-2*e*P43+e^2)/SQRT(4*b^2+8*e*b+4*e^2)+a</f>
        <v>80.0031273871097</v>
      </c>
    </row>
    <row r="44" customFormat="false" ht="13.8" hidden="false" customHeight="false" outlineLevel="0" collapsed="false">
      <c r="J44" s="0" t="n">
        <v>41</v>
      </c>
      <c r="K44" s="0" t="n">
        <f aca="false">$B$18*J44</f>
        <v>71.0666666666667</v>
      </c>
      <c r="L44" s="0" t="n">
        <f aca="false">-SQRT(0.0000000001+e)*SQRT(2*K44+e)*SQRT(4*a^2-4*a*K44+4*e*a-2*e*K44+e^2)/SQRT(4*a^2+8*e*a+4*e^2)</f>
        <v>-2.67886450333137</v>
      </c>
      <c r="M44" s="0" t="n">
        <f aca="false">SQRT(0.0000000001+e)*SQRT(2*K44+e)*SQRT(4*a^2-4*a*K44+4*e*a-2*e*K44+e^2)/SQRT(4*a^2+8*e*a+4*e^2)+b</f>
        <v>37.6788645033314</v>
      </c>
      <c r="O44" s="0" t="n">
        <v>41</v>
      </c>
      <c r="P44" s="0" t="n">
        <f aca="false">O44*$B$21</f>
        <v>31.8888888888889</v>
      </c>
      <c r="Q44" s="0" t="n">
        <f aca="false">-SQRT(0.0000000001+e)*SQRT(2*P44+e)*SQRT(4*b^2-4*b*P44+4*e*b-2*e*P44+e^2)/SQRT(4*b^2+8*e*b+4*e^2)</f>
        <v>-1.82862699940827</v>
      </c>
      <c r="R44" s="0" t="n">
        <f aca="false">SQRT(0.0000000001+e)*SQRT(2*P44+e)*SQRT(4*b^2-4*b*P44+4*e*b-2*e*P44+e^2)/SQRT(4*b^2+8*e*b+4*e^2)+a</f>
        <v>79.8286269994083</v>
      </c>
    </row>
    <row r="45" customFormat="false" ht="13.8" hidden="false" customHeight="false" outlineLevel="0" collapsed="false">
      <c r="J45" s="0" t="n">
        <v>42</v>
      </c>
      <c r="K45" s="0" t="n">
        <f aca="false">$B$18*J45</f>
        <v>72.8</v>
      </c>
      <c r="L45" s="0" t="n">
        <f aca="false">-SQRT(0.0000000001+e)*SQRT(2*K45+e)*SQRT(4*a^2-4*a*K45+4*e*a-2*e*K45+e^2)/SQRT(4*a^2+8*e*a+4*e^2)</f>
        <v>-2.36286095109451</v>
      </c>
      <c r="M45" s="0" t="n">
        <f aca="false">SQRT(0.0000000001+e)*SQRT(2*K45+e)*SQRT(4*a^2-4*a*K45+4*e*a-2*e*K45+e^2)/SQRT(4*a^2+8*e*a+4*e^2)+b</f>
        <v>37.3628609510945</v>
      </c>
      <c r="O45" s="0" t="n">
        <v>42</v>
      </c>
      <c r="P45" s="0" t="n">
        <f aca="false">O45*$B$21</f>
        <v>32.6666666666667</v>
      </c>
      <c r="Q45" s="0" t="n">
        <f aca="false">-SQRT(0.0000000001+e)*SQRT(2*P45+e)*SQRT(4*b^2-4*b*P45+4*e*b-2*e*P45+e^2)/SQRT(4*b^2+8*e*b+4*e^2)</f>
        <v>-1.6242189705775</v>
      </c>
      <c r="R45" s="0" t="n">
        <f aca="false">SQRT(0.0000000001+e)*SQRT(2*P45+e)*SQRT(4*b^2-4*b*P45+4*e*b-2*e*P45+e^2)/SQRT(4*b^2+8*e*b+4*e^2)+a</f>
        <v>79.6242189705775</v>
      </c>
    </row>
    <row r="46" customFormat="false" ht="13.8" hidden="false" customHeight="false" outlineLevel="0" collapsed="false">
      <c r="J46" s="0" t="n">
        <v>43</v>
      </c>
      <c r="K46" s="0" t="n">
        <f aca="false">$B$18*J46</f>
        <v>74.5333333333333</v>
      </c>
      <c r="L46" s="0" t="n">
        <f aca="false">-SQRT(0.0000000001+e)*SQRT(2*K46+e)*SQRT(4*a^2-4*a*K46+4*e*a-2*e*K46+e^2)/SQRT(4*a^2+8*e*a+4*e^2)</f>
        <v>-1.97637443913832</v>
      </c>
      <c r="M46" s="0" t="n">
        <f aca="false">SQRT(0.0000000001+e)*SQRT(2*K46+e)*SQRT(4*a^2-4*a*K46+4*e*a-2*e*K46+e^2)/SQRT(4*a^2+8*e*a+4*e^2)+b</f>
        <v>36.9763744391383</v>
      </c>
      <c r="O46" s="0" t="n">
        <v>43</v>
      </c>
      <c r="P46" s="0" t="n">
        <f aca="false">O46*$B$21</f>
        <v>33.4444444444444</v>
      </c>
      <c r="Q46" s="0" t="n">
        <f aca="false">-SQRT(0.0000000001+e)*SQRT(2*P46+e)*SQRT(4*b^2-4*b*P46+4*e*b-2*e*P46+e^2)/SQRT(4*b^2+8*e*b+4*e^2)</f>
        <v>-1.37664483918181</v>
      </c>
      <c r="R46" s="0" t="n">
        <f aca="false">SQRT(0.0000000001+e)*SQRT(2*P46+e)*SQRT(4*b^2-4*b*P46+4*e*b-2*e*P46+e^2)/SQRT(4*b^2+8*e*b+4*e^2)+a</f>
        <v>79.3766448391818</v>
      </c>
    </row>
    <row r="47" customFormat="false" ht="13.8" hidden="false" customHeight="false" outlineLevel="0" collapsed="false">
      <c r="J47" s="0" t="n">
        <v>44</v>
      </c>
      <c r="K47" s="0" t="n">
        <f aca="false">$B$18*J47</f>
        <v>76.2666666666667</v>
      </c>
      <c r="L47" s="0" t="n">
        <f aca="false">-SQRT(0.0000000001+e)*SQRT(2*K47+e)*SQRT(4*a^2-4*a*K47+4*e*a-2*e*K47+e^2)/SQRT(4*a^2+8*e*a+4*e^2)</f>
        <v>-1.46463209565574</v>
      </c>
      <c r="M47" s="0" t="n">
        <f aca="false">SQRT(0.0000000001+e)*SQRT(2*K47+e)*SQRT(4*a^2-4*a*K47+4*e*a-2*e*K47+e^2)/SQRT(4*a^2+8*e*a+4*e^2)+b</f>
        <v>36.4646320956557</v>
      </c>
      <c r="O47" s="0" t="n">
        <v>44</v>
      </c>
      <c r="P47" s="0" t="n">
        <f aca="false">O47*$B$21</f>
        <v>34.2222222222222</v>
      </c>
      <c r="Q47" s="0" t="n">
        <f aca="false">-SQRT(0.0000000001+e)*SQRT(2*P47+e)*SQRT(4*b^2-4*b*P47+4*e*b-2*e*P47+e^2)/SQRT(4*b^2+8*e*b+4*e^2)</f>
        <v>-1.05596777865193</v>
      </c>
      <c r="R47" s="0" t="n">
        <f aca="false">SQRT(0.0000000001+e)*SQRT(2*P47+e)*SQRT(4*b^2-4*b*P47+4*e*b-2*e*P47+e^2)/SQRT(4*b^2+8*e*b+4*e^2)+a</f>
        <v>79.0559677786519</v>
      </c>
    </row>
    <row r="48" customFormat="false" ht="13.8" hidden="false" customHeight="false" outlineLevel="0" collapsed="false">
      <c r="J48" s="0" t="n">
        <v>45</v>
      </c>
      <c r="K48" s="0" t="n">
        <f aca="false">$B$18*J48</f>
        <v>78</v>
      </c>
      <c r="L48" s="0" t="n">
        <f aca="false">-SQRT(0.0000000001+e)*SQRT(2*K48+e)*SQRT(4*a^2-4*a*K48+4*e*a-2*e*K48+e^2)/SQRT(4*a^2+8*e*a+4*e^2)</f>
        <v>-0.548074474906604</v>
      </c>
      <c r="M48" s="0" t="n">
        <f aca="false">SQRT(0.0000000001+e)*SQRT(2*K48+e)*SQRT(4*a^2-4*a*K48+4*e*a-2*e*K48+e^2)/SQRT(4*a^2+8*e*a+4*e^2)+b</f>
        <v>35.5480744749066</v>
      </c>
      <c r="O48" s="0" t="n">
        <v>45</v>
      </c>
      <c r="P48" s="0" t="n">
        <f aca="false">O48*$B$21</f>
        <v>35</v>
      </c>
      <c r="Q48" s="0" t="n">
        <f aca="false">-SQRT(0.0000000001+e)*SQRT(2*P48+e)*SQRT(4*b^2-4*b*P48+4*e*b-2*e*P48+e^2)/SQRT(4*b^2+8*e*b+4*e^2)</f>
        <v>-0.54574542902289</v>
      </c>
      <c r="R48" s="0" t="n">
        <f aca="false">SQRT(0.0000000001+e)*SQRT(2*P48+e)*SQRT(4*b^2-4*b*P48+4*e*b-2*e*P48+e^2)/SQRT(4*b^2+8*e*b+4*e^2)+a</f>
        <v>78.5457454290229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LibreOffice/5.2.1.2$Windows_x86 LibreOffice_project/31dd62db80d4e60af04904455ec9c9219178d620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2022-11-07T18:12:38Z</dcterms:created>
  <dc:creator/>
  <dc:description/>
  <dc:language>sv-SE</dc:language>
  <cp:lastModifiedBy/>
  <dcterms:modified xsi:type="dcterms:W3CDTF">2022-11-07T18:37:57Z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