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2" yWindow="96" windowWidth="18888" windowHeight="7152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B20" i="1"/>
  <c r="B10"/>
  <c r="B17"/>
  <c r="B4"/>
  <c r="B11" l="1"/>
  <c r="B12" s="1"/>
  <c r="B14" s="1"/>
  <c r="B15" l="1"/>
  <c r="B16"/>
  <c r="B18" s="1"/>
</calcChain>
</file>

<file path=xl/sharedStrings.xml><?xml version="1.0" encoding="utf-8"?>
<sst xmlns="http://schemas.openxmlformats.org/spreadsheetml/2006/main" count="20" uniqueCount="20">
  <si>
    <t>Plug O.D. (mm) =</t>
  </si>
  <si>
    <t>Installed Grommet Condition</t>
  </si>
  <si>
    <t>Grommet Diametric Expansion (%) =</t>
  </si>
  <si>
    <t>O.D Strain (mm/mm) =</t>
  </si>
  <si>
    <t>O.D. Circumferential Stretch (mm) =</t>
  </si>
  <si>
    <r>
      <t>Estimated E</t>
    </r>
    <r>
      <rPr>
        <sz val="11"/>
        <color theme="1"/>
        <rFont val="Arial"/>
        <family val="2"/>
      </rPr>
      <t xml:space="preserve"> =</t>
    </r>
  </si>
  <si>
    <t>Grommet I.D. Contact Area (mm^2) =</t>
  </si>
  <si>
    <r>
      <t xml:space="preserve">P i = Contact Pressure </t>
    </r>
    <r>
      <rPr>
        <sz val="11"/>
        <color theme="1"/>
        <rFont val="Arial"/>
        <family val="2"/>
      </rPr>
      <t>(Kg/mm^2) =</t>
    </r>
  </si>
  <si>
    <r>
      <t>P i = Contact Pressure</t>
    </r>
    <r>
      <rPr>
        <sz val="11"/>
        <color theme="1"/>
        <rFont val="Arial"/>
        <family val="2"/>
      </rPr>
      <t xml:space="preserve"> (MPa) =</t>
    </r>
  </si>
  <si>
    <t>Resulting O.D. Circumferential Stress (Mpa) =</t>
  </si>
  <si>
    <t>Grommet</t>
  </si>
  <si>
    <t>I.D. (mm) =</t>
  </si>
  <si>
    <t>Radial Wall (mm) =</t>
  </si>
  <si>
    <t>Height (mm) =</t>
  </si>
  <si>
    <t>O.D. (mm) =</t>
  </si>
  <si>
    <t>Grommet I.D. Contact Force (Kg) =</t>
  </si>
  <si>
    <t>Grommet Sliding Resistance on Plug (Kg) =</t>
  </si>
  <si>
    <t>Ref</t>
  </si>
  <si>
    <t>http://www.allsealsinc.com/03_Elastomers-Materials.pdf</t>
  </si>
  <si>
    <t>FKM (55A) Friction Factor (dry) =</t>
  </si>
</sst>
</file>

<file path=xl/styles.xml><?xml version="1.0" encoding="utf-8"?>
<styleSheet xmlns="http://schemas.openxmlformats.org/spreadsheetml/2006/main">
  <numFmts count="3">
    <numFmt numFmtId="172" formatCode="0.000000"/>
    <numFmt numFmtId="174" formatCode="0.0000"/>
    <numFmt numFmtId="175" formatCode="0.000"/>
  </numFmts>
  <fonts count="4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50505"/>
      <name val="Arial"/>
      <family val="2"/>
    </font>
    <font>
      <u/>
      <sz val="11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2" fontId="0" fillId="0" borderId="0" xfId="0" applyNumberFormat="1"/>
    <xf numFmtId="172" fontId="2" fillId="0" borderId="0" xfId="0" applyNumberFormat="1" applyFont="1"/>
    <xf numFmtId="172" fontId="0" fillId="0" borderId="0" xfId="0" applyNumberFormat="1"/>
    <xf numFmtId="174" fontId="0" fillId="0" borderId="0" xfId="0" applyNumberFormat="1"/>
    <xf numFmtId="175" fontId="0" fillId="0" borderId="0" xfId="0" applyNumberFormat="1"/>
    <xf numFmtId="0" fontId="0" fillId="0" borderId="0" xfId="0" applyAlignment="1">
      <alignment horizontal="right"/>
    </xf>
    <xf numFmtId="0" fontId="3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llsealsinc.com/03_Elastomers-Material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E14" sqref="E14"/>
    </sheetView>
  </sheetViews>
  <sheetFormatPr defaultRowHeight="13.8"/>
  <cols>
    <col min="1" max="1" width="38.09765625" customWidth="1"/>
    <col min="2" max="2" width="10.19921875" customWidth="1"/>
  </cols>
  <sheetData>
    <row r="1" spans="1:2">
      <c r="A1" t="s">
        <v>10</v>
      </c>
    </row>
    <row r="2" spans="1:2">
      <c r="A2" t="s">
        <v>11</v>
      </c>
      <c r="B2">
        <v>8.1999999999999993</v>
      </c>
    </row>
    <row r="3" spans="1:2">
      <c r="A3" t="s">
        <v>12</v>
      </c>
      <c r="B3">
        <v>3.2</v>
      </c>
    </row>
    <row r="4" spans="1:2">
      <c r="A4" t="s">
        <v>14</v>
      </c>
      <c r="B4">
        <f>B2+B3*2</f>
        <v>14.6</v>
      </c>
    </row>
    <row r="5" spans="1:2">
      <c r="A5" t="s">
        <v>13</v>
      </c>
      <c r="B5">
        <v>2.8</v>
      </c>
    </row>
    <row r="7" spans="1:2">
      <c r="A7" t="s">
        <v>0</v>
      </c>
      <c r="B7">
        <v>8.6</v>
      </c>
    </row>
    <row r="9" spans="1:2">
      <c r="A9" t="s">
        <v>1</v>
      </c>
    </row>
    <row r="10" spans="1:2">
      <c r="A10" t="s">
        <v>2</v>
      </c>
      <c r="B10" s="1">
        <f>B7/B2</f>
        <v>1.0487804878048781</v>
      </c>
    </row>
    <row r="11" spans="1:2">
      <c r="A11" t="s">
        <v>4</v>
      </c>
      <c r="B11" s="1">
        <f>B4*PI()*B10-B4*PI()</f>
        <v>2.2374269630444417</v>
      </c>
    </row>
    <row r="12" spans="1:2">
      <c r="A12" t="s">
        <v>3</v>
      </c>
      <c r="B12" s="3">
        <f>B11/(B4*PI())</f>
        <v>4.8780487804878134E-2</v>
      </c>
    </row>
    <row r="13" spans="1:2">
      <c r="A13" t="s">
        <v>5</v>
      </c>
      <c r="B13" s="2">
        <v>1.919759658</v>
      </c>
    </row>
    <row r="14" spans="1:2">
      <c r="A14" t="s">
        <v>9</v>
      </c>
      <c r="B14" s="4">
        <f>B12*B13</f>
        <v>9.3646812585366015E-2</v>
      </c>
    </row>
    <row r="15" spans="1:2">
      <c r="A15" t="s">
        <v>8</v>
      </c>
      <c r="B15" s="5">
        <f>2*B14*B3/B2</f>
        <v>7.3090195188578358E-2</v>
      </c>
    </row>
    <row r="16" spans="1:2">
      <c r="A16" t="s">
        <v>7</v>
      </c>
      <c r="B16" s="4">
        <f>B14*10.19/100</f>
        <v>9.5426102024487973E-3</v>
      </c>
    </row>
    <row r="17" spans="1:4">
      <c r="A17" t="s">
        <v>6</v>
      </c>
      <c r="B17" s="1">
        <f>B2*PI()*B5</f>
        <v>72.13096732642164</v>
      </c>
    </row>
    <row r="18" spans="1:4">
      <c r="A18" t="s">
        <v>15</v>
      </c>
      <c r="B18" s="1">
        <f>B16*B17</f>
        <v>0.68831770472161202</v>
      </c>
    </row>
    <row r="19" spans="1:4">
      <c r="A19" t="s">
        <v>19</v>
      </c>
      <c r="B19">
        <v>1.19</v>
      </c>
      <c r="C19" s="6" t="s">
        <v>17</v>
      </c>
      <c r="D19" s="7" t="s">
        <v>18</v>
      </c>
    </row>
    <row r="20" spans="1:4">
      <c r="A20" t="s">
        <v>16</v>
      </c>
      <c r="B20" s="1">
        <f>B18*B19</f>
        <v>0.81909806861871826</v>
      </c>
    </row>
  </sheetData>
  <hyperlinks>
    <hyperlink ref="D19" r:id="rId1"/>
  </hyperlinks>
  <pageMargins left="0.7" right="0.7" top="0.75" bottom="0.75" header="0.3" footer="0.3"/>
  <pageSetup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Alberts</dc:creator>
  <cp:lastModifiedBy>Jack Alberts</cp:lastModifiedBy>
  <dcterms:created xsi:type="dcterms:W3CDTF">2018-08-28T16:11:56Z</dcterms:created>
  <dcterms:modified xsi:type="dcterms:W3CDTF">2018-08-28T18:21:03Z</dcterms:modified>
</cp:coreProperties>
</file>