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927"/>
  <workbookPr defaultThemeVersion="166925"/>
  <mc:AlternateContent xmlns:mc="http://schemas.openxmlformats.org/markup-compatibility/2006">
    <mc:Choice Requires="x15">
      <x15ac:absPath xmlns:x15ac="http://schemas.microsoft.com/office/spreadsheetml/2010/11/ac" url="C:\Users\Tom\Desktop\Hurst Exponent\"/>
    </mc:Choice>
  </mc:AlternateContent>
  <bookViews>
    <workbookView xWindow="0" yWindow="0" windowWidth="28800" windowHeight="12210" activeTab="2"/>
  </bookViews>
  <sheets>
    <sheet name="Data" sheetId="1" r:id="rId1"/>
    <sheet name="Wikipedia" sheetId="2" r:id="rId2"/>
    <sheet name="FinancialWisdom" sheetId="4" r:id="rId3"/>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L12" i="4" l="1"/>
  <c r="BL10" i="4"/>
  <c r="BL9" i="4"/>
  <c r="BL8" i="4"/>
  <c r="BL7" i="4"/>
  <c r="BL6" i="4"/>
  <c r="BL5" i="4"/>
  <c r="BL4" i="4"/>
  <c r="BL3" i="4"/>
  <c r="BJ10" i="4"/>
  <c r="BG66" i="4"/>
  <c r="BF66" i="4"/>
  <c r="BE66" i="4"/>
  <c r="BD66" i="4"/>
  <c r="BD65" i="4"/>
  <c r="BD64" i="4"/>
  <c r="BD63" i="4"/>
  <c r="BD62" i="4"/>
  <c r="BD61" i="4"/>
  <c r="BD60" i="4"/>
  <c r="BD59" i="4"/>
  <c r="BD58" i="4"/>
  <c r="BD57" i="4"/>
  <c r="BD56" i="4"/>
  <c r="BD55" i="4"/>
  <c r="BD54" i="4"/>
  <c r="BD53" i="4"/>
  <c r="BD52" i="4"/>
  <c r="BD51" i="4"/>
  <c r="BD50" i="4"/>
  <c r="BD49" i="4"/>
  <c r="BD48" i="4"/>
  <c r="BD47" i="4"/>
  <c r="BD46" i="4"/>
  <c r="BD45" i="4"/>
  <c r="BD44" i="4"/>
  <c r="BD43" i="4"/>
  <c r="BD42" i="4"/>
  <c r="BD41" i="4"/>
  <c r="BD40" i="4"/>
  <c r="BD39" i="4"/>
  <c r="BD38" i="4"/>
  <c r="BD37" i="4"/>
  <c r="BD36" i="4"/>
  <c r="BD35" i="4"/>
  <c r="BD34" i="4"/>
  <c r="BD33" i="4"/>
  <c r="BD32" i="4"/>
  <c r="BD31" i="4"/>
  <c r="BD30" i="4"/>
  <c r="BD29" i="4"/>
  <c r="BD28" i="4"/>
  <c r="BD27" i="4"/>
  <c r="BD26" i="4"/>
  <c r="BD25" i="4"/>
  <c r="BD24" i="4"/>
  <c r="BD23" i="4"/>
  <c r="BD22" i="4"/>
  <c r="BD21" i="4"/>
  <c r="BD20" i="4"/>
  <c r="BD19" i="4"/>
  <c r="BD18" i="4"/>
  <c r="BD17" i="4"/>
  <c r="BD16" i="4"/>
  <c r="BD15" i="4"/>
  <c r="BD14" i="4"/>
  <c r="BD13" i="4"/>
  <c r="BD12" i="4"/>
  <c r="BD11" i="4"/>
  <c r="BD10" i="4"/>
  <c r="BD9" i="4"/>
  <c r="BD8" i="4"/>
  <c r="BD7" i="4"/>
  <c r="BD6" i="4"/>
  <c r="BD5" i="4"/>
  <c r="BD4" i="4"/>
  <c r="BD3" i="4"/>
  <c r="BC66" i="4"/>
  <c r="BC65" i="4"/>
  <c r="BC64" i="4"/>
  <c r="BC63" i="4"/>
  <c r="BC62" i="4"/>
  <c r="BC61" i="4"/>
  <c r="BC60" i="4"/>
  <c r="BC59" i="4"/>
  <c r="BC58" i="4"/>
  <c r="BC57" i="4"/>
  <c r="BC56" i="4"/>
  <c r="BC55" i="4"/>
  <c r="BC54" i="4"/>
  <c r="BC53" i="4"/>
  <c r="BC52" i="4"/>
  <c r="BC51" i="4"/>
  <c r="BC50" i="4"/>
  <c r="BC49" i="4"/>
  <c r="BC48" i="4"/>
  <c r="BC47" i="4"/>
  <c r="BC46" i="4"/>
  <c r="BC45" i="4"/>
  <c r="BC44" i="4"/>
  <c r="BC43" i="4"/>
  <c r="BC42" i="4"/>
  <c r="BC41" i="4"/>
  <c r="BC40" i="4"/>
  <c r="BC39" i="4"/>
  <c r="BC38" i="4"/>
  <c r="BC37" i="4"/>
  <c r="BC36" i="4"/>
  <c r="BC35" i="4"/>
  <c r="BC34" i="4"/>
  <c r="BC33" i="4"/>
  <c r="BC32" i="4"/>
  <c r="BC31" i="4"/>
  <c r="BC30" i="4"/>
  <c r="BC29" i="4"/>
  <c r="BC28" i="4"/>
  <c r="BC27" i="4"/>
  <c r="BC26" i="4"/>
  <c r="BC25" i="4"/>
  <c r="BC24" i="4"/>
  <c r="BC23" i="4"/>
  <c r="BC22" i="4"/>
  <c r="BC21" i="4"/>
  <c r="BC20" i="4"/>
  <c r="BC19" i="4"/>
  <c r="BC18" i="4"/>
  <c r="BC17" i="4"/>
  <c r="BC16" i="4"/>
  <c r="BC15" i="4"/>
  <c r="BC14" i="4"/>
  <c r="BC13" i="4"/>
  <c r="BC12" i="4"/>
  <c r="BC11" i="4"/>
  <c r="BC10" i="4"/>
  <c r="BC9" i="4"/>
  <c r="BC8" i="4"/>
  <c r="BC7" i="4"/>
  <c r="BC6" i="4"/>
  <c r="BC5" i="4"/>
  <c r="BC4" i="4"/>
  <c r="BC3" i="4"/>
  <c r="BB66" i="4"/>
  <c r="BJ9" i="4"/>
  <c r="AU58" i="4"/>
  <c r="AY58" i="4"/>
  <c r="AW57" i="4"/>
  <c r="AW56" i="4"/>
  <c r="AW55" i="4"/>
  <c r="AW54" i="4"/>
  <c r="AW53" i="4"/>
  <c r="AW52" i="4"/>
  <c r="AW51" i="4"/>
  <c r="AW50" i="4"/>
  <c r="AW49" i="4"/>
  <c r="AW48" i="4"/>
  <c r="AW47" i="4"/>
  <c r="AW46" i="4"/>
  <c r="AW45" i="4"/>
  <c r="AW44" i="4"/>
  <c r="AW43" i="4"/>
  <c r="AW42" i="4"/>
  <c r="AW41" i="4"/>
  <c r="AW40" i="4"/>
  <c r="AW39" i="4"/>
  <c r="AW38" i="4"/>
  <c r="AW37" i="4"/>
  <c r="AW36" i="4"/>
  <c r="AW35" i="4"/>
  <c r="AW34" i="4"/>
  <c r="AW33" i="4"/>
  <c r="AW32" i="4"/>
  <c r="AW31" i="4"/>
  <c r="AW30" i="4"/>
  <c r="AW29" i="4"/>
  <c r="AW28" i="4"/>
  <c r="AW27" i="4"/>
  <c r="AW26" i="4"/>
  <c r="AW25" i="4"/>
  <c r="AW24" i="4"/>
  <c r="AW23" i="4"/>
  <c r="AW22" i="4"/>
  <c r="AW21" i="4"/>
  <c r="AW20" i="4"/>
  <c r="AW19" i="4"/>
  <c r="AW18" i="4"/>
  <c r="AW17" i="4"/>
  <c r="AW16" i="4"/>
  <c r="AW15" i="4"/>
  <c r="AW14" i="4"/>
  <c r="AW13" i="4"/>
  <c r="AW12" i="4"/>
  <c r="AW11" i="4"/>
  <c r="AW10" i="4"/>
  <c r="AW9" i="4"/>
  <c r="AW8" i="4"/>
  <c r="AW7" i="4"/>
  <c r="AW6" i="4"/>
  <c r="AW5" i="4"/>
  <c r="AW4" i="4"/>
  <c r="AW3" i="4"/>
  <c r="AV58" i="4"/>
  <c r="AW58" i="4" s="1"/>
  <c r="AX58" i="4" s="1"/>
  <c r="AZ58" i="4" s="1"/>
  <c r="AV57" i="4"/>
  <c r="AV56" i="4"/>
  <c r="AV55" i="4"/>
  <c r="AV54" i="4"/>
  <c r="AV53" i="4"/>
  <c r="AV52" i="4"/>
  <c r="AV51" i="4"/>
  <c r="AV50" i="4"/>
  <c r="AV49" i="4"/>
  <c r="AV48" i="4"/>
  <c r="AV47" i="4"/>
  <c r="AV46" i="4"/>
  <c r="AV45" i="4"/>
  <c r="AV44" i="4"/>
  <c r="AV43" i="4"/>
  <c r="AV42" i="4"/>
  <c r="AV41" i="4"/>
  <c r="AV40" i="4"/>
  <c r="AV39" i="4"/>
  <c r="AV38" i="4"/>
  <c r="AV37" i="4"/>
  <c r="AV36" i="4"/>
  <c r="AV35" i="4"/>
  <c r="AV34" i="4"/>
  <c r="AV33" i="4"/>
  <c r="AV32" i="4"/>
  <c r="AV31" i="4"/>
  <c r="AV30" i="4"/>
  <c r="AV29" i="4"/>
  <c r="AV28" i="4"/>
  <c r="AV27" i="4"/>
  <c r="AV26" i="4"/>
  <c r="AV25" i="4"/>
  <c r="AV24" i="4"/>
  <c r="AV23" i="4"/>
  <c r="AV22" i="4"/>
  <c r="AV21" i="4"/>
  <c r="AV20" i="4"/>
  <c r="AV19" i="4"/>
  <c r="AV18" i="4"/>
  <c r="AV17" i="4"/>
  <c r="AV16" i="4"/>
  <c r="AV15" i="4"/>
  <c r="AV14" i="4"/>
  <c r="AV13" i="4"/>
  <c r="AV12" i="4"/>
  <c r="AV11" i="4"/>
  <c r="AV10" i="4"/>
  <c r="AV9" i="4"/>
  <c r="AV8" i="4"/>
  <c r="AV7" i="4"/>
  <c r="AV6" i="4"/>
  <c r="AV5" i="4"/>
  <c r="AV4" i="4"/>
  <c r="AV3" i="4"/>
  <c r="BJ7" i="4"/>
  <c r="BJ8" i="4"/>
  <c r="AS50" i="4"/>
  <c r="AR50" i="4"/>
  <c r="AQ50" i="4"/>
  <c r="AP50" i="4"/>
  <c r="AP49" i="4"/>
  <c r="AP48" i="4"/>
  <c r="AP47" i="4"/>
  <c r="AP46" i="4"/>
  <c r="AP45" i="4"/>
  <c r="AP44" i="4"/>
  <c r="AP43" i="4"/>
  <c r="AP42" i="4"/>
  <c r="AP41" i="4"/>
  <c r="AP40" i="4"/>
  <c r="AP39" i="4"/>
  <c r="AP38" i="4"/>
  <c r="AP37" i="4"/>
  <c r="AP36" i="4"/>
  <c r="AP35" i="4"/>
  <c r="AP34" i="4"/>
  <c r="AP33" i="4"/>
  <c r="AP32" i="4"/>
  <c r="AP31" i="4"/>
  <c r="AP30" i="4"/>
  <c r="AP29" i="4"/>
  <c r="AP28" i="4"/>
  <c r="AP27" i="4"/>
  <c r="AP26" i="4"/>
  <c r="AP25" i="4"/>
  <c r="AP24" i="4"/>
  <c r="AP23" i="4"/>
  <c r="AP22" i="4"/>
  <c r="AP21" i="4"/>
  <c r="AP20" i="4"/>
  <c r="AP19" i="4"/>
  <c r="AP18" i="4"/>
  <c r="AP17" i="4"/>
  <c r="AP16" i="4"/>
  <c r="AP15" i="4"/>
  <c r="AP14" i="4"/>
  <c r="AP13" i="4"/>
  <c r="AP12" i="4"/>
  <c r="AP11" i="4"/>
  <c r="AP10" i="4"/>
  <c r="AP9" i="4"/>
  <c r="AP8" i="4"/>
  <c r="AP7" i="4"/>
  <c r="AP6" i="4"/>
  <c r="AP5" i="4"/>
  <c r="AP4" i="4"/>
  <c r="AP3" i="4"/>
  <c r="AO50" i="4"/>
  <c r="AO49" i="4"/>
  <c r="AO48" i="4"/>
  <c r="AO47" i="4"/>
  <c r="AO46" i="4"/>
  <c r="AO45" i="4"/>
  <c r="AO44" i="4"/>
  <c r="AO43" i="4"/>
  <c r="AO42" i="4"/>
  <c r="AO41" i="4"/>
  <c r="AO40" i="4"/>
  <c r="AO39" i="4"/>
  <c r="AO38" i="4"/>
  <c r="AO37" i="4"/>
  <c r="AO36" i="4"/>
  <c r="AO35" i="4"/>
  <c r="AO34" i="4"/>
  <c r="AO33" i="4"/>
  <c r="AO32" i="4"/>
  <c r="AO31" i="4"/>
  <c r="AO30" i="4"/>
  <c r="AO29" i="4"/>
  <c r="AO28" i="4"/>
  <c r="AO27" i="4"/>
  <c r="AO26" i="4"/>
  <c r="AO25" i="4"/>
  <c r="AO24" i="4"/>
  <c r="AO23" i="4"/>
  <c r="AO22" i="4"/>
  <c r="AO21" i="4"/>
  <c r="AO20" i="4"/>
  <c r="AO19" i="4"/>
  <c r="AO18" i="4"/>
  <c r="AO17" i="4"/>
  <c r="AO16" i="4"/>
  <c r="AO15" i="4"/>
  <c r="AO14" i="4"/>
  <c r="AO13" i="4"/>
  <c r="AO12" i="4"/>
  <c r="AO11" i="4"/>
  <c r="AO10" i="4"/>
  <c r="AO9" i="4"/>
  <c r="AO8" i="4"/>
  <c r="AO7" i="4"/>
  <c r="AO6" i="4"/>
  <c r="AO5" i="4"/>
  <c r="AO4" i="4"/>
  <c r="AO3" i="4"/>
  <c r="AN50" i="4"/>
  <c r="AD34" i="4"/>
  <c r="Z34" i="4"/>
  <c r="AK42" i="4"/>
  <c r="AH41" i="4"/>
  <c r="AH40" i="4"/>
  <c r="AH39" i="4"/>
  <c r="AH38" i="4"/>
  <c r="AH37" i="4"/>
  <c r="AH36" i="4"/>
  <c r="AH35" i="4"/>
  <c r="AH34" i="4"/>
  <c r="AH33" i="4"/>
  <c r="AH32" i="4"/>
  <c r="AH31" i="4"/>
  <c r="AH30" i="4"/>
  <c r="AH29" i="4"/>
  <c r="AH28" i="4"/>
  <c r="AH27" i="4"/>
  <c r="AH26" i="4"/>
  <c r="AH25" i="4"/>
  <c r="AH24" i="4"/>
  <c r="AH23" i="4"/>
  <c r="AH22" i="4"/>
  <c r="AH21" i="4"/>
  <c r="AH20" i="4"/>
  <c r="AH19" i="4"/>
  <c r="AH18" i="4"/>
  <c r="AH17" i="4"/>
  <c r="AH16" i="4"/>
  <c r="AH15" i="4"/>
  <c r="AH14" i="4"/>
  <c r="AH13" i="4"/>
  <c r="AH12" i="4"/>
  <c r="AH11" i="4"/>
  <c r="AH10" i="4"/>
  <c r="AH9" i="4"/>
  <c r="AH8" i="4"/>
  <c r="AH7" i="4"/>
  <c r="AH6" i="4"/>
  <c r="AH5" i="4"/>
  <c r="AI5" i="4" s="1"/>
  <c r="AH4" i="4"/>
  <c r="AH3" i="4"/>
  <c r="AI40" i="4" s="1"/>
  <c r="AG42" i="4"/>
  <c r="AH42" i="4" s="1"/>
  <c r="AI10" i="4" l="1"/>
  <c r="AI18" i="4"/>
  <c r="AI30" i="4"/>
  <c r="AI34" i="4"/>
  <c r="AI42" i="4"/>
  <c r="AI3" i="4"/>
  <c r="AI7" i="4"/>
  <c r="AI11" i="4"/>
  <c r="AI15" i="4"/>
  <c r="AI19" i="4"/>
  <c r="AI23" i="4"/>
  <c r="AI27" i="4"/>
  <c r="AI31" i="4"/>
  <c r="AI35" i="4"/>
  <c r="AI39" i="4"/>
  <c r="AI13" i="4"/>
  <c r="AI17" i="4"/>
  <c r="AI25" i="4"/>
  <c r="AI29" i="4"/>
  <c r="AI37" i="4"/>
  <c r="AI6" i="4"/>
  <c r="AI14" i="4"/>
  <c r="AI22" i="4"/>
  <c r="AI26" i="4"/>
  <c r="AI38" i="4"/>
  <c r="AI4" i="4"/>
  <c r="AI8" i="4"/>
  <c r="AI12" i="4"/>
  <c r="AI16" i="4"/>
  <c r="AI20" i="4"/>
  <c r="AI24" i="4"/>
  <c r="AI28" i="4"/>
  <c r="AI32" i="4"/>
  <c r="AI36" i="4"/>
  <c r="AI9" i="4"/>
  <c r="AI21" i="4"/>
  <c r="AI33" i="4"/>
  <c r="AI41" i="4"/>
  <c r="BK10" i="4"/>
  <c r="BK9" i="4"/>
  <c r="BK8" i="4"/>
  <c r="BK7" i="4"/>
  <c r="BK6" i="4"/>
  <c r="BK5" i="4"/>
  <c r="BK4" i="4"/>
  <c r="BK3" i="4"/>
  <c r="W26" i="4"/>
  <c r="S26" i="4"/>
  <c r="T26" i="4" s="1"/>
  <c r="P18" i="4"/>
  <c r="L18" i="4"/>
  <c r="M18" i="4" s="1"/>
  <c r="A139" i="4"/>
  <c r="A138" i="4"/>
  <c r="A137" i="4"/>
  <c r="A136" i="4"/>
  <c r="A135" i="4"/>
  <c r="A134" i="4"/>
  <c r="A133" i="4"/>
  <c r="A132" i="4"/>
  <c r="A131" i="4"/>
  <c r="A130" i="4"/>
  <c r="A129" i="4"/>
  <c r="A128" i="4"/>
  <c r="A127" i="4"/>
  <c r="A126" i="4"/>
  <c r="A125" i="4"/>
  <c r="A124" i="4"/>
  <c r="A123" i="4"/>
  <c r="A122" i="4"/>
  <c r="A121" i="4"/>
  <c r="A120" i="4"/>
  <c r="A119" i="4"/>
  <c r="A118" i="4"/>
  <c r="A117" i="4"/>
  <c r="A116" i="4"/>
  <c r="A115" i="4"/>
  <c r="A114" i="4"/>
  <c r="A113" i="4"/>
  <c r="A112" i="4"/>
  <c r="A111" i="4"/>
  <c r="A110" i="4"/>
  <c r="A109" i="4"/>
  <c r="A108" i="4"/>
  <c r="A107" i="4"/>
  <c r="A106" i="4"/>
  <c r="A105" i="4"/>
  <c r="A104" i="4"/>
  <c r="A103" i="4"/>
  <c r="A102" i="4"/>
  <c r="A101" i="4"/>
  <c r="A100" i="4"/>
  <c r="A99" i="4"/>
  <c r="A98" i="4"/>
  <c r="A97" i="4"/>
  <c r="A96" i="4"/>
  <c r="A95" i="4"/>
  <c r="A94" i="4"/>
  <c r="A93" i="4"/>
  <c r="A92" i="4"/>
  <c r="A91" i="4"/>
  <c r="A90" i="4"/>
  <c r="A89" i="4"/>
  <c r="A88" i="4"/>
  <c r="A87" i="4"/>
  <c r="A86" i="4"/>
  <c r="A85" i="4"/>
  <c r="A84" i="4"/>
  <c r="A83" i="4"/>
  <c r="A82" i="4"/>
  <c r="A81" i="4"/>
  <c r="A80" i="4"/>
  <c r="A79" i="4"/>
  <c r="A78" i="4"/>
  <c r="A77" i="4"/>
  <c r="A76" i="4"/>
  <c r="A75" i="4"/>
  <c r="A74" i="4"/>
  <c r="A73" i="4"/>
  <c r="A72" i="4"/>
  <c r="A71" i="4"/>
  <c r="A70" i="4"/>
  <c r="A69" i="4"/>
  <c r="A68" i="4"/>
  <c r="A67" i="4"/>
  <c r="A66" i="4"/>
  <c r="A65" i="4"/>
  <c r="A64" i="4"/>
  <c r="A63" i="4"/>
  <c r="A62" i="4"/>
  <c r="A61" i="4"/>
  <c r="A60" i="4"/>
  <c r="A59" i="4"/>
  <c r="A58" i="4"/>
  <c r="A57" i="4"/>
  <c r="A56" i="4"/>
  <c r="A55" i="4"/>
  <c r="A54" i="4"/>
  <c r="A53" i="4"/>
  <c r="A52" i="4"/>
  <c r="A51" i="4"/>
  <c r="A50" i="4"/>
  <c r="A49" i="4"/>
  <c r="A48" i="4"/>
  <c r="A47" i="4"/>
  <c r="A46" i="4"/>
  <c r="A45" i="4"/>
  <c r="A44" i="4"/>
  <c r="A43" i="4"/>
  <c r="A42" i="4"/>
  <c r="A41" i="4"/>
  <c r="A40" i="4"/>
  <c r="A39" i="4"/>
  <c r="A38" i="4"/>
  <c r="A37" i="4"/>
  <c r="A36" i="4"/>
  <c r="A35" i="4"/>
  <c r="AA34" i="4"/>
  <c r="A34" i="4"/>
  <c r="AA33" i="4"/>
  <c r="A33" i="4"/>
  <c r="AA32" i="4"/>
  <c r="A32" i="4"/>
  <c r="AA31" i="4"/>
  <c r="A31" i="4"/>
  <c r="AA30" i="4"/>
  <c r="A30" i="4"/>
  <c r="AA29" i="4"/>
  <c r="A29" i="4"/>
  <c r="AA28" i="4"/>
  <c r="A28" i="4"/>
  <c r="AA27" i="4"/>
  <c r="A27" i="4"/>
  <c r="AA26" i="4"/>
  <c r="A26" i="4"/>
  <c r="AA25" i="4"/>
  <c r="T25" i="4"/>
  <c r="A25" i="4"/>
  <c r="AA24" i="4"/>
  <c r="T24" i="4"/>
  <c r="A24" i="4"/>
  <c r="AA23" i="4"/>
  <c r="T23" i="4"/>
  <c r="A23" i="4"/>
  <c r="AA22" i="4"/>
  <c r="T22" i="4"/>
  <c r="A22" i="4"/>
  <c r="AA21" i="4"/>
  <c r="T21" i="4"/>
  <c r="A21" i="4"/>
  <c r="AA20" i="4"/>
  <c r="T20" i="4"/>
  <c r="A20" i="4"/>
  <c r="AA19" i="4"/>
  <c r="T19" i="4"/>
  <c r="A19" i="4"/>
  <c r="AA18" i="4"/>
  <c r="T18" i="4"/>
  <c r="A18" i="4"/>
  <c r="AA17" i="4"/>
  <c r="T17" i="4"/>
  <c r="M17" i="4"/>
  <c r="A17" i="4"/>
  <c r="AA16" i="4"/>
  <c r="T16" i="4"/>
  <c r="M16" i="4"/>
  <c r="A16" i="4"/>
  <c r="AA15" i="4"/>
  <c r="T15" i="4"/>
  <c r="M15" i="4"/>
  <c r="A15" i="4"/>
  <c r="AA14" i="4"/>
  <c r="T14" i="4"/>
  <c r="M14" i="4"/>
  <c r="A14" i="4"/>
  <c r="AA13" i="4"/>
  <c r="T13" i="4"/>
  <c r="M13" i="4"/>
  <c r="A13" i="4"/>
  <c r="AA12" i="4"/>
  <c r="T12" i="4"/>
  <c r="M12" i="4"/>
  <c r="A12" i="4"/>
  <c r="AA11" i="4"/>
  <c r="T11" i="4"/>
  <c r="M11" i="4"/>
  <c r="A11" i="4"/>
  <c r="AA10" i="4"/>
  <c r="T10" i="4"/>
  <c r="M10" i="4"/>
  <c r="I10" i="4"/>
  <c r="E10" i="4"/>
  <c r="F10" i="4" s="1"/>
  <c r="A10" i="4"/>
  <c r="AA9" i="4"/>
  <c r="T9" i="4"/>
  <c r="M9" i="4"/>
  <c r="F9" i="4"/>
  <c r="A9" i="4"/>
  <c r="AA8" i="4"/>
  <c r="T8" i="4"/>
  <c r="M8" i="4"/>
  <c r="F8" i="4"/>
  <c r="A8" i="4"/>
  <c r="AA7" i="4"/>
  <c r="T7" i="4"/>
  <c r="M7" i="4"/>
  <c r="F7" i="4"/>
  <c r="A7" i="4"/>
  <c r="AA6" i="4"/>
  <c r="T6" i="4"/>
  <c r="M6" i="4"/>
  <c r="F6" i="4"/>
  <c r="A6" i="4"/>
  <c r="AA5" i="4"/>
  <c r="T5" i="4"/>
  <c r="M5" i="4"/>
  <c r="F5" i="4"/>
  <c r="A5" i="4"/>
  <c r="AA4" i="4"/>
  <c r="T4" i="4"/>
  <c r="M4" i="4"/>
  <c r="F4" i="4"/>
  <c r="A4" i="4"/>
  <c r="AA3" i="4"/>
  <c r="T3" i="4"/>
  <c r="M3" i="4"/>
  <c r="F3" i="4"/>
  <c r="G9" i="4" s="1"/>
  <c r="A3" i="4"/>
  <c r="A2" i="4"/>
  <c r="I10" i="2"/>
  <c r="AD66" i="2"/>
  <c r="W66" i="2"/>
  <c r="W34" i="2"/>
  <c r="P66" i="2"/>
  <c r="P50" i="2"/>
  <c r="P34" i="2"/>
  <c r="P18" i="2"/>
  <c r="I66" i="2"/>
  <c r="I58" i="2"/>
  <c r="I50" i="2"/>
  <c r="I42" i="2"/>
  <c r="I34" i="2"/>
  <c r="I26" i="2"/>
  <c r="I18" i="2"/>
  <c r="AI6" i="2"/>
  <c r="AI5" i="2"/>
  <c r="AI4" i="2"/>
  <c r="AI3" i="2"/>
  <c r="AA65" i="2"/>
  <c r="AA64" i="2"/>
  <c r="AA63" i="2"/>
  <c r="AA62" i="2"/>
  <c r="AA61" i="2"/>
  <c r="AA60" i="2"/>
  <c r="AA59" i="2"/>
  <c r="AA58" i="2"/>
  <c r="AA57" i="2"/>
  <c r="AA56" i="2"/>
  <c r="AA55" i="2"/>
  <c r="AA54" i="2"/>
  <c r="AA53" i="2"/>
  <c r="AA52" i="2"/>
  <c r="AA51" i="2"/>
  <c r="AA50" i="2"/>
  <c r="AA49" i="2"/>
  <c r="AA48" i="2"/>
  <c r="AA47" i="2"/>
  <c r="AA46" i="2"/>
  <c r="AA45" i="2"/>
  <c r="AA44" i="2"/>
  <c r="AA43" i="2"/>
  <c r="AA42" i="2"/>
  <c r="AA41" i="2"/>
  <c r="AA40" i="2"/>
  <c r="AA39" i="2"/>
  <c r="AA38" i="2"/>
  <c r="AA37" i="2"/>
  <c r="AA36" i="2"/>
  <c r="AA35" i="2"/>
  <c r="AA34" i="2"/>
  <c r="AA33" i="2"/>
  <c r="AA32" i="2"/>
  <c r="AA31" i="2"/>
  <c r="AA30" i="2"/>
  <c r="AA29" i="2"/>
  <c r="AA28" i="2"/>
  <c r="AA27" i="2"/>
  <c r="AA26" i="2"/>
  <c r="AA25" i="2"/>
  <c r="AA24" i="2"/>
  <c r="AA23" i="2"/>
  <c r="AA22" i="2"/>
  <c r="AA21" i="2"/>
  <c r="AA20" i="2"/>
  <c r="AA19" i="2"/>
  <c r="AA18" i="2"/>
  <c r="AA17" i="2"/>
  <c r="AA16" i="2"/>
  <c r="AA15" i="2"/>
  <c r="AA14" i="2"/>
  <c r="AA13" i="2"/>
  <c r="AA12" i="2"/>
  <c r="AA11" i="2"/>
  <c r="AA10" i="2"/>
  <c r="AA9" i="2"/>
  <c r="AA8" i="2"/>
  <c r="AA7" i="2"/>
  <c r="AA6" i="2"/>
  <c r="AB26" i="2" s="1"/>
  <c r="AA5" i="2"/>
  <c r="AA4" i="2"/>
  <c r="AA3" i="2"/>
  <c r="Z66" i="2"/>
  <c r="AA66" i="2" s="1"/>
  <c r="T65" i="2"/>
  <c r="T64" i="2"/>
  <c r="T63" i="2"/>
  <c r="T62" i="2"/>
  <c r="T61" i="2"/>
  <c r="T60" i="2"/>
  <c r="T59" i="2"/>
  <c r="T58" i="2"/>
  <c r="T57" i="2"/>
  <c r="T56" i="2"/>
  <c r="T55" i="2"/>
  <c r="T54" i="2"/>
  <c r="T53" i="2"/>
  <c r="T52" i="2"/>
  <c r="T51" i="2"/>
  <c r="T50" i="2"/>
  <c r="T49" i="2"/>
  <c r="T48" i="2"/>
  <c r="T47" i="2"/>
  <c r="T46" i="2"/>
  <c r="T45" i="2"/>
  <c r="T44" i="2"/>
  <c r="T43" i="2"/>
  <c r="T42" i="2"/>
  <c r="T41" i="2"/>
  <c r="T40" i="2"/>
  <c r="T39" i="2"/>
  <c r="T38" i="2"/>
  <c r="T37" i="2"/>
  <c r="T36" i="2"/>
  <c r="T35" i="2"/>
  <c r="S66" i="2"/>
  <c r="T66" i="2" s="1"/>
  <c r="T33" i="2"/>
  <c r="T32" i="2"/>
  <c r="T31" i="2"/>
  <c r="T30" i="2"/>
  <c r="T29" i="2"/>
  <c r="T28" i="2"/>
  <c r="T27" i="2"/>
  <c r="T26" i="2"/>
  <c r="T25" i="2"/>
  <c r="T24" i="2"/>
  <c r="T23" i="2"/>
  <c r="T22" i="2"/>
  <c r="T21" i="2"/>
  <c r="T20" i="2"/>
  <c r="T19" i="2"/>
  <c r="T18" i="2"/>
  <c r="T17" i="2"/>
  <c r="T16" i="2"/>
  <c r="T15" i="2"/>
  <c r="T14" i="2"/>
  <c r="T13" i="2"/>
  <c r="T12" i="2"/>
  <c r="T11" i="2"/>
  <c r="T10" i="2"/>
  <c r="T9" i="2"/>
  <c r="T8" i="2"/>
  <c r="T7" i="2"/>
  <c r="T6" i="2"/>
  <c r="T5" i="2"/>
  <c r="T4" i="2"/>
  <c r="T3" i="2"/>
  <c r="S34" i="2"/>
  <c r="T34" i="2" s="1"/>
  <c r="M65" i="2"/>
  <c r="M64" i="2"/>
  <c r="M63" i="2"/>
  <c r="M62" i="2"/>
  <c r="M61" i="2"/>
  <c r="M60" i="2"/>
  <c r="M59" i="2"/>
  <c r="M58" i="2"/>
  <c r="M57" i="2"/>
  <c r="M56" i="2"/>
  <c r="M55" i="2"/>
  <c r="M54" i="2"/>
  <c r="M53" i="2"/>
  <c r="M52" i="2"/>
  <c r="M51" i="2"/>
  <c r="L66" i="2"/>
  <c r="M66" i="2" s="1"/>
  <c r="M49" i="2"/>
  <c r="M48" i="2"/>
  <c r="M47" i="2"/>
  <c r="M46" i="2"/>
  <c r="M45" i="2"/>
  <c r="M44" i="2"/>
  <c r="M43" i="2"/>
  <c r="M42" i="2"/>
  <c r="M41" i="2"/>
  <c r="M40" i="2"/>
  <c r="M39" i="2"/>
  <c r="M38" i="2"/>
  <c r="M37" i="2"/>
  <c r="M36" i="2"/>
  <c r="M35" i="2"/>
  <c r="N36" i="2" s="1"/>
  <c r="L50" i="2"/>
  <c r="M50" i="2" s="1"/>
  <c r="M33" i="2"/>
  <c r="M32" i="2"/>
  <c r="M31" i="2"/>
  <c r="M30" i="2"/>
  <c r="M29" i="2"/>
  <c r="M28" i="2"/>
  <c r="M27" i="2"/>
  <c r="M26" i="2"/>
  <c r="M25" i="2"/>
  <c r="M24" i="2"/>
  <c r="M23" i="2"/>
  <c r="M22" i="2"/>
  <c r="M21" i="2"/>
  <c r="M20" i="2"/>
  <c r="M19" i="2"/>
  <c r="N20" i="2" s="1"/>
  <c r="L34" i="2"/>
  <c r="M34" i="2" s="1"/>
  <c r="M17" i="2"/>
  <c r="M16" i="2"/>
  <c r="M15" i="2"/>
  <c r="M14" i="2"/>
  <c r="M13" i="2"/>
  <c r="M12" i="2"/>
  <c r="M11" i="2"/>
  <c r="M10" i="2"/>
  <c r="M9" i="2"/>
  <c r="M8" i="2"/>
  <c r="M7" i="2"/>
  <c r="M6" i="2"/>
  <c r="M5" i="2"/>
  <c r="M4" i="2"/>
  <c r="M3" i="2"/>
  <c r="L18" i="2"/>
  <c r="M18" i="2" s="1"/>
  <c r="F65" i="2"/>
  <c r="F64" i="2"/>
  <c r="F63" i="2"/>
  <c r="F62" i="2"/>
  <c r="F61" i="2"/>
  <c r="F60" i="2"/>
  <c r="F59" i="2"/>
  <c r="E66" i="2"/>
  <c r="F66" i="2" s="1"/>
  <c r="F57" i="2"/>
  <c r="F56" i="2"/>
  <c r="F55" i="2"/>
  <c r="F54" i="2"/>
  <c r="F53" i="2"/>
  <c r="F52" i="2"/>
  <c r="F51" i="2"/>
  <c r="E58" i="2"/>
  <c r="F58" i="2" s="1"/>
  <c r="F49" i="2"/>
  <c r="F48" i="2"/>
  <c r="F47" i="2"/>
  <c r="F46" i="2"/>
  <c r="F45" i="2"/>
  <c r="F44" i="2"/>
  <c r="F43" i="2"/>
  <c r="G44" i="2" s="1"/>
  <c r="E50" i="2"/>
  <c r="F50" i="2" s="1"/>
  <c r="F41" i="2"/>
  <c r="F40" i="2"/>
  <c r="F39" i="2"/>
  <c r="F38" i="2"/>
  <c r="F37" i="2"/>
  <c r="F36" i="2"/>
  <c r="F35" i="2"/>
  <c r="E42" i="2"/>
  <c r="F42" i="2" s="1"/>
  <c r="F33" i="2"/>
  <c r="F32" i="2"/>
  <c r="F31" i="2"/>
  <c r="F30" i="2"/>
  <c r="F29" i="2"/>
  <c r="F28" i="2"/>
  <c r="F27" i="2"/>
  <c r="F25" i="2"/>
  <c r="E34" i="2"/>
  <c r="F34" i="2" s="1"/>
  <c r="F24" i="2"/>
  <c r="F23" i="2"/>
  <c r="F22" i="2"/>
  <c r="F21" i="2"/>
  <c r="F20" i="2"/>
  <c r="F19" i="2"/>
  <c r="G19" i="2" s="1"/>
  <c r="E26" i="2"/>
  <c r="F26" i="2" s="1"/>
  <c r="F17" i="2"/>
  <c r="F16" i="2"/>
  <c r="F15" i="2"/>
  <c r="F14" i="2"/>
  <c r="F13" i="2"/>
  <c r="F12" i="2"/>
  <c r="F11" i="2"/>
  <c r="E18" i="2"/>
  <c r="F18" i="2" s="1"/>
  <c r="E10" i="2"/>
  <c r="AJ42" i="4" l="1"/>
  <c r="AL42" i="4" s="1"/>
  <c r="U24" i="4"/>
  <c r="U5" i="4"/>
  <c r="U9" i="4"/>
  <c r="U13" i="4"/>
  <c r="U17" i="4"/>
  <c r="U21" i="4"/>
  <c r="U25" i="4"/>
  <c r="U26" i="4"/>
  <c r="U6" i="4"/>
  <c r="U10" i="4"/>
  <c r="U14" i="4"/>
  <c r="U18" i="4"/>
  <c r="U22" i="4"/>
  <c r="U7" i="4"/>
  <c r="U11" i="4"/>
  <c r="U15" i="4"/>
  <c r="U19" i="4"/>
  <c r="U23" i="4"/>
  <c r="U4" i="4"/>
  <c r="U8" i="4"/>
  <c r="U12" i="4"/>
  <c r="U16" i="4"/>
  <c r="U20" i="4"/>
  <c r="N7" i="4"/>
  <c r="N11" i="4"/>
  <c r="N15" i="4"/>
  <c r="N4" i="4"/>
  <c r="N8" i="4"/>
  <c r="N12" i="4"/>
  <c r="N16" i="4"/>
  <c r="N5" i="4"/>
  <c r="N9" i="4"/>
  <c r="N13" i="4"/>
  <c r="N17" i="4"/>
  <c r="N6" i="4"/>
  <c r="N10" i="4"/>
  <c r="N14" i="4"/>
  <c r="N18" i="4"/>
  <c r="G3" i="4"/>
  <c r="U3" i="4"/>
  <c r="G4" i="4"/>
  <c r="G5" i="4"/>
  <c r="G6" i="4"/>
  <c r="G7" i="4"/>
  <c r="AB12" i="4"/>
  <c r="AB16" i="4"/>
  <c r="AB20" i="4"/>
  <c r="AB24" i="4"/>
  <c r="AB28" i="4"/>
  <c r="AB32" i="4"/>
  <c r="G8" i="4"/>
  <c r="AB9" i="4"/>
  <c r="G10" i="4"/>
  <c r="AB13" i="4"/>
  <c r="AB17" i="4"/>
  <c r="AB21" i="4"/>
  <c r="AB25" i="4"/>
  <c r="AB29" i="4"/>
  <c r="AB33" i="4"/>
  <c r="N3" i="4"/>
  <c r="AB3" i="4"/>
  <c r="AC34" i="4" s="1"/>
  <c r="AE34" i="4" s="1"/>
  <c r="BJ6" i="4" s="1"/>
  <c r="AB4" i="4"/>
  <c r="AB5" i="4"/>
  <c r="AB6" i="4"/>
  <c r="AB7" i="4"/>
  <c r="AB10" i="4"/>
  <c r="AB14" i="4"/>
  <c r="AB18" i="4"/>
  <c r="AB22" i="4"/>
  <c r="AB26" i="4"/>
  <c r="AB30" i="4"/>
  <c r="AB34" i="4"/>
  <c r="AB8" i="4"/>
  <c r="AB11" i="4"/>
  <c r="AB15" i="4"/>
  <c r="AB19" i="4"/>
  <c r="AB23" i="4"/>
  <c r="AB27" i="4"/>
  <c r="AB31" i="4"/>
  <c r="G56" i="2"/>
  <c r="G34" i="2"/>
  <c r="G60" i="2"/>
  <c r="U25" i="2"/>
  <c r="G23" i="2"/>
  <c r="N56" i="2"/>
  <c r="U5" i="2"/>
  <c r="G16" i="2"/>
  <c r="U53" i="2"/>
  <c r="G40" i="2"/>
  <c r="G31" i="2"/>
  <c r="G28" i="2"/>
  <c r="G38" i="2"/>
  <c r="G47" i="2"/>
  <c r="N31" i="2"/>
  <c r="N24" i="2"/>
  <c r="N35" i="2"/>
  <c r="N44" i="2"/>
  <c r="N48" i="2"/>
  <c r="U33" i="2"/>
  <c r="U65" i="2"/>
  <c r="U21" i="2"/>
  <c r="G21" i="2"/>
  <c r="G32" i="2"/>
  <c r="G46" i="2"/>
  <c r="N8" i="2"/>
  <c r="N32" i="2"/>
  <c r="U37" i="2"/>
  <c r="G54" i="2"/>
  <c r="G63" i="2"/>
  <c r="G64" i="2"/>
  <c r="U9" i="2"/>
  <c r="G50" i="2"/>
  <c r="N60" i="2"/>
  <c r="AB18" i="2"/>
  <c r="G18" i="2"/>
  <c r="G24" i="2"/>
  <c r="G30" i="2"/>
  <c r="G42" i="2"/>
  <c r="G58" i="2"/>
  <c r="G66" i="2"/>
  <c r="G62" i="2"/>
  <c r="N16" i="2"/>
  <c r="N28" i="2"/>
  <c r="N47" i="2"/>
  <c r="N64" i="2"/>
  <c r="U13" i="2"/>
  <c r="U29" i="2"/>
  <c r="U41" i="2"/>
  <c r="U57" i="2"/>
  <c r="AB65" i="2"/>
  <c r="AB6" i="2"/>
  <c r="AB22" i="2"/>
  <c r="G17" i="2"/>
  <c r="G12" i="2"/>
  <c r="G39" i="2"/>
  <c r="G36" i="2"/>
  <c r="G48" i="2"/>
  <c r="G55" i="2"/>
  <c r="G52" i="2"/>
  <c r="N4" i="2"/>
  <c r="N40" i="2"/>
  <c r="N52" i="2"/>
  <c r="U17" i="2"/>
  <c r="U45" i="2"/>
  <c r="U61" i="2"/>
  <c r="AB10" i="2"/>
  <c r="N12" i="2"/>
  <c r="AB66" i="2"/>
  <c r="AB62" i="2"/>
  <c r="AB58" i="2"/>
  <c r="AB54" i="2"/>
  <c r="AB50" i="2"/>
  <c r="AB46" i="2"/>
  <c r="AB42" i="2"/>
  <c r="AB38" i="2"/>
  <c r="AB34" i="2"/>
  <c r="G14" i="2"/>
  <c r="N15" i="2"/>
  <c r="N63" i="2"/>
  <c r="U49" i="2"/>
  <c r="AB14" i="2"/>
  <c r="AB30" i="2"/>
  <c r="G11" i="2"/>
  <c r="G15" i="2"/>
  <c r="G22" i="2"/>
  <c r="G26" i="2"/>
  <c r="G29" i="2"/>
  <c r="G33" i="2"/>
  <c r="G37" i="2"/>
  <c r="G41" i="2"/>
  <c r="G45" i="2"/>
  <c r="G49" i="2"/>
  <c r="G53" i="2"/>
  <c r="G57" i="2"/>
  <c r="G61" i="2"/>
  <c r="G65" i="2"/>
  <c r="N5" i="2"/>
  <c r="N9" i="2"/>
  <c r="N13" i="2"/>
  <c r="N17" i="2"/>
  <c r="N21" i="2"/>
  <c r="N25" i="2"/>
  <c r="N29" i="2"/>
  <c r="N33" i="2"/>
  <c r="N37" i="2"/>
  <c r="N41" i="2"/>
  <c r="N45" i="2"/>
  <c r="N49" i="2"/>
  <c r="N53" i="2"/>
  <c r="N57" i="2"/>
  <c r="N61" i="2"/>
  <c r="N65" i="2"/>
  <c r="U6" i="2"/>
  <c r="U10" i="2"/>
  <c r="U14" i="2"/>
  <c r="U18" i="2"/>
  <c r="U22" i="2"/>
  <c r="U26" i="2"/>
  <c r="U30" i="2"/>
  <c r="U34" i="2"/>
  <c r="U38" i="2"/>
  <c r="U42" i="2"/>
  <c r="U46" i="2"/>
  <c r="U50" i="2"/>
  <c r="U54" i="2"/>
  <c r="U58" i="2"/>
  <c r="U62" i="2"/>
  <c r="U66" i="2"/>
  <c r="AB3" i="2"/>
  <c r="AB7" i="2"/>
  <c r="AB11" i="2"/>
  <c r="AB15" i="2"/>
  <c r="AB19" i="2"/>
  <c r="AB23" i="2"/>
  <c r="AB27" i="2"/>
  <c r="AB31" i="2"/>
  <c r="AB35" i="2"/>
  <c r="AB39" i="2"/>
  <c r="AB43" i="2"/>
  <c r="AB47" i="2"/>
  <c r="AB51" i="2"/>
  <c r="AB55" i="2"/>
  <c r="AB59" i="2"/>
  <c r="AB63" i="2"/>
  <c r="N6" i="2"/>
  <c r="N10" i="2"/>
  <c r="N14" i="2"/>
  <c r="N18" i="2"/>
  <c r="N22" i="2"/>
  <c r="N26" i="2"/>
  <c r="N30" i="2"/>
  <c r="N34" i="2"/>
  <c r="N38" i="2"/>
  <c r="N42" i="2"/>
  <c r="N46" i="2"/>
  <c r="N50" i="2"/>
  <c r="N54" i="2"/>
  <c r="N58" i="2"/>
  <c r="N62" i="2"/>
  <c r="N66" i="2"/>
  <c r="U3" i="2"/>
  <c r="U7" i="2"/>
  <c r="U11" i="2"/>
  <c r="U15" i="2"/>
  <c r="U19" i="2"/>
  <c r="U23" i="2"/>
  <c r="U27" i="2"/>
  <c r="U31" i="2"/>
  <c r="U35" i="2"/>
  <c r="U39" i="2"/>
  <c r="U43" i="2"/>
  <c r="U47" i="2"/>
  <c r="U51" i="2"/>
  <c r="U55" i="2"/>
  <c r="U59" i="2"/>
  <c r="U63" i="2"/>
  <c r="AB4" i="2"/>
  <c r="AB8" i="2"/>
  <c r="AB12" i="2"/>
  <c r="AB16" i="2"/>
  <c r="AB20" i="2"/>
  <c r="AB24" i="2"/>
  <c r="AB28" i="2"/>
  <c r="AB32" i="2"/>
  <c r="AB36" i="2"/>
  <c r="AB40" i="2"/>
  <c r="AB44" i="2"/>
  <c r="AB48" i="2"/>
  <c r="AB52" i="2"/>
  <c r="AB56" i="2"/>
  <c r="AB60" i="2"/>
  <c r="AB64" i="2"/>
  <c r="G13" i="2"/>
  <c r="G20" i="2"/>
  <c r="G27" i="2"/>
  <c r="G35" i="2"/>
  <c r="G43" i="2"/>
  <c r="G51" i="2"/>
  <c r="G59" i="2"/>
  <c r="N3" i="2"/>
  <c r="N7" i="2"/>
  <c r="N11" i="2"/>
  <c r="N19" i="2"/>
  <c r="N23" i="2"/>
  <c r="N27" i="2"/>
  <c r="N39" i="2"/>
  <c r="N43" i="2"/>
  <c r="N51" i="2"/>
  <c r="N55" i="2"/>
  <c r="N59" i="2"/>
  <c r="U4" i="2"/>
  <c r="U8" i="2"/>
  <c r="U12" i="2"/>
  <c r="U16" i="2"/>
  <c r="U20" i="2"/>
  <c r="U24" i="2"/>
  <c r="U28" i="2"/>
  <c r="U32" i="2"/>
  <c r="U36" i="2"/>
  <c r="U40" i="2"/>
  <c r="U44" i="2"/>
  <c r="U48" i="2"/>
  <c r="U52" i="2"/>
  <c r="U56" i="2"/>
  <c r="U60" i="2"/>
  <c r="U64" i="2"/>
  <c r="AB5" i="2"/>
  <c r="AB9" i="2"/>
  <c r="AB13" i="2"/>
  <c r="AB17" i="2"/>
  <c r="AB21" i="2"/>
  <c r="AB25" i="2"/>
  <c r="AB29" i="2"/>
  <c r="AB33" i="2"/>
  <c r="AB37" i="2"/>
  <c r="AB41" i="2"/>
  <c r="AB45" i="2"/>
  <c r="AB49" i="2"/>
  <c r="AB53" i="2"/>
  <c r="AB57" i="2"/>
  <c r="AB61" i="2"/>
  <c r="G25" i="2"/>
  <c r="F10" i="2"/>
  <c r="F9" i="2"/>
  <c r="F8" i="2"/>
  <c r="F7" i="2"/>
  <c r="F6" i="2"/>
  <c r="F5" i="2"/>
  <c r="F4" i="2"/>
  <c r="F3" i="2"/>
  <c r="A139" i="2"/>
  <c r="A138" i="2"/>
  <c r="A137" i="2"/>
  <c r="A136" i="2"/>
  <c r="A135" i="2"/>
  <c r="A134" i="2"/>
  <c r="A133" i="2"/>
  <c r="A132" i="2"/>
  <c r="A131" i="2"/>
  <c r="A130" i="2"/>
  <c r="A129" i="2"/>
  <c r="A128" i="2"/>
  <c r="A127" i="2"/>
  <c r="A126" i="2"/>
  <c r="A125" i="2"/>
  <c r="A124" i="2"/>
  <c r="A123" i="2"/>
  <c r="A122" i="2"/>
  <c r="A121" i="2"/>
  <c r="A120" i="2"/>
  <c r="A119" i="2"/>
  <c r="A118" i="2"/>
  <c r="A117" i="2"/>
  <c r="A116" i="2"/>
  <c r="A115" i="2"/>
  <c r="A114" i="2"/>
  <c r="A113" i="2"/>
  <c r="A112" i="2"/>
  <c r="A111" i="2"/>
  <c r="A110" i="2"/>
  <c r="A109" i="2"/>
  <c r="A108" i="2"/>
  <c r="A107" i="2"/>
  <c r="A106" i="2"/>
  <c r="A105" i="2"/>
  <c r="A104" i="2"/>
  <c r="A103" i="2"/>
  <c r="A102" i="2"/>
  <c r="A101" i="2"/>
  <c r="A100" i="2"/>
  <c r="A99" i="2"/>
  <c r="A98" i="2"/>
  <c r="A97" i="2"/>
  <c r="A96" i="2"/>
  <c r="A95" i="2"/>
  <c r="A94" i="2"/>
  <c r="A93" i="2"/>
  <c r="A92" i="2"/>
  <c r="A91" i="2"/>
  <c r="A90" i="2"/>
  <c r="A89" i="2"/>
  <c r="A88" i="2"/>
  <c r="A87" i="2"/>
  <c r="A86" i="2"/>
  <c r="A85" i="2"/>
  <c r="A84" i="2"/>
  <c r="A83" i="2"/>
  <c r="A82" i="2"/>
  <c r="A81" i="2"/>
  <c r="A80" i="2"/>
  <c r="A79" i="2"/>
  <c r="A78" i="2"/>
  <c r="A77" i="2"/>
  <c r="A76" i="2"/>
  <c r="A75" i="2"/>
  <c r="A74" i="2"/>
  <c r="A73" i="2"/>
  <c r="A72" i="2"/>
  <c r="A71" i="2"/>
  <c r="A70" i="2"/>
  <c r="A69" i="2"/>
  <c r="A68" i="2"/>
  <c r="A67" i="2"/>
  <c r="A66" i="2"/>
  <c r="A65" i="2"/>
  <c r="A64" i="2"/>
  <c r="A63" i="2"/>
  <c r="A62" i="2"/>
  <c r="A61" i="2"/>
  <c r="A60" i="2"/>
  <c r="A59" i="2"/>
  <c r="A58" i="2"/>
  <c r="A57" i="2"/>
  <c r="A56" i="2"/>
  <c r="A55" i="2"/>
  <c r="A54" i="2"/>
  <c r="A53" i="2"/>
  <c r="A52" i="2"/>
  <c r="A51" i="2"/>
  <c r="A50" i="2"/>
  <c r="A49" i="2"/>
  <c r="A48" i="2"/>
  <c r="A47" i="2"/>
  <c r="A46" i="2"/>
  <c r="A45" i="2"/>
  <c r="A44" i="2"/>
  <c r="A43" i="2"/>
  <c r="A42" i="2"/>
  <c r="A41" i="2"/>
  <c r="A40" i="2"/>
  <c r="A39" i="2"/>
  <c r="A38" i="2"/>
  <c r="A37" i="2"/>
  <c r="A36" i="2"/>
  <c r="A35" i="2"/>
  <c r="A34" i="2"/>
  <c r="A33" i="2"/>
  <c r="A32" i="2"/>
  <c r="A31" i="2"/>
  <c r="A30" i="2"/>
  <c r="A29" i="2"/>
  <c r="A28" i="2"/>
  <c r="A27" i="2"/>
  <c r="A26" i="2"/>
  <c r="A25" i="2"/>
  <c r="A24" i="2"/>
  <c r="A23" i="2"/>
  <c r="A22" i="2"/>
  <c r="A21" i="2"/>
  <c r="A20" i="2"/>
  <c r="A19" i="2"/>
  <c r="A18" i="2"/>
  <c r="A17" i="2"/>
  <c r="A16" i="2"/>
  <c r="A15" i="2"/>
  <c r="A14" i="2"/>
  <c r="A13" i="2"/>
  <c r="A12" i="2"/>
  <c r="A11" i="2"/>
  <c r="A10" i="2"/>
  <c r="A9" i="2"/>
  <c r="A8" i="2"/>
  <c r="A7" i="2"/>
  <c r="A6" i="2"/>
  <c r="A5" i="2"/>
  <c r="A4" i="2"/>
  <c r="A3" i="2"/>
  <c r="A2" i="2"/>
  <c r="O18" i="4" l="1"/>
  <c r="Q18" i="4" s="1"/>
  <c r="BJ4" i="4" s="1"/>
  <c r="V26" i="4"/>
  <c r="X26" i="4" s="1"/>
  <c r="BJ5" i="4" s="1"/>
  <c r="H10" i="4"/>
  <c r="J10" i="4" s="1"/>
  <c r="BJ3" i="4" s="1"/>
  <c r="H50" i="2"/>
  <c r="J50" i="2" s="1"/>
  <c r="O50" i="2"/>
  <c r="Q50" i="2" s="1"/>
  <c r="H42" i="2"/>
  <c r="J42" i="2" s="1"/>
  <c r="V66" i="2"/>
  <c r="X66" i="2" s="1"/>
  <c r="O34" i="2"/>
  <c r="Q34" i="2" s="1"/>
  <c r="H66" i="2"/>
  <c r="J66" i="2" s="1"/>
  <c r="H34" i="2"/>
  <c r="J34" i="2" s="1"/>
  <c r="G6" i="2"/>
  <c r="O66" i="2"/>
  <c r="Q66" i="2" s="1"/>
  <c r="O18" i="2"/>
  <c r="Q18" i="2" s="1"/>
  <c r="V34" i="2"/>
  <c r="X34" i="2" s="1"/>
  <c r="AH5" i="2" s="1"/>
  <c r="AJ5" i="2" s="1"/>
  <c r="AC66" i="2"/>
  <c r="AE66" i="2" s="1"/>
  <c r="AH6" i="2" s="1"/>
  <c r="AJ6" i="2" s="1"/>
  <c r="H26" i="2"/>
  <c r="J26" i="2" s="1"/>
  <c r="H58" i="2"/>
  <c r="J58" i="2" s="1"/>
  <c r="H18" i="2"/>
  <c r="J18" i="2" s="1"/>
  <c r="G3" i="2"/>
  <c r="G7" i="2"/>
  <c r="G4" i="2"/>
  <c r="G8" i="2"/>
  <c r="G9" i="2"/>
  <c r="G5" i="2"/>
  <c r="G10" i="2"/>
  <c r="AH4" i="2" l="1"/>
  <c r="AJ4" i="2" s="1"/>
  <c r="H10" i="2"/>
  <c r="J10" i="2" s="1"/>
  <c r="AH3" i="2" s="1"/>
  <c r="AJ3" i="2" s="1"/>
  <c r="AJ8" i="2" l="1"/>
</calcChain>
</file>

<file path=xl/sharedStrings.xml><?xml version="1.0" encoding="utf-8"?>
<sst xmlns="http://schemas.openxmlformats.org/spreadsheetml/2006/main" count="130" uniqueCount="56">
  <si>
    <t>Date Time</t>
  </si>
  <si>
    <t>Open</t>
  </si>
  <si>
    <t>High</t>
  </si>
  <si>
    <t>Low</t>
  </si>
  <si>
    <t>Last</t>
  </si>
  <si>
    <t>Volume</t>
  </si>
  <si>
    <t>OpenInt</t>
  </si>
  <si>
    <t xml:space="preserve"> GCM17  Daily  #1</t>
  </si>
  <si>
    <t>Number</t>
  </si>
  <si>
    <t>Bar Numbering</t>
  </si>
  <si>
    <t>Bid (read-only):</t>
  </si>
  <si>
    <t>Bid Size (read-only):</t>
  </si>
  <si>
    <t>Ask (read-only):</t>
  </si>
  <si>
    <t>Ask Size (read-only):</t>
  </si>
  <si>
    <t>Daily Open (read-only):</t>
  </si>
  <si>
    <t>Daily High (read-only):</t>
  </si>
  <si>
    <t>Daily Low (read-only):</t>
  </si>
  <si>
    <t>Daily Net (read-only):</t>
  </si>
  <si>
    <t>Daily Volume (read-only):</t>
  </si>
  <si>
    <t>Tick Size (read-only):</t>
  </si>
  <si>
    <t>Number of Rows (read-only):</t>
  </si>
  <si>
    <t>Seconds Per Bar - Intraday (read-only):</t>
  </si>
  <si>
    <t>Number of Trades Per Bar - Intraday (read-only):</t>
  </si>
  <si>
    <t>Volume Per Bar - Intraday (read-only):</t>
  </si>
  <si>
    <t>Range Per Bar (in ticks) - Intraday (read-only):</t>
  </si>
  <si>
    <t>Symbol (read-only):</t>
  </si>
  <si>
    <t>GCM17</t>
  </si>
  <si>
    <t>Last Bar End DateTime (read-only):</t>
  </si>
  <si>
    <t>Index (t)</t>
  </si>
  <si>
    <t>Close (C)</t>
  </si>
  <si>
    <t>Bar Number (n)</t>
  </si>
  <si>
    <t>Y</t>
  </si>
  <si>
    <t>Z</t>
  </si>
  <si>
    <t>mean (m)</t>
  </si>
  <si>
    <t>R</t>
  </si>
  <si>
    <t>σ</t>
  </si>
  <si>
    <t>R/σ</t>
  </si>
  <si>
    <t>Partial Time Series of Length N = 8</t>
  </si>
  <si>
    <t>Partial Time Series of Length N = 16</t>
  </si>
  <si>
    <t>Partial Time Series of Length N = 32</t>
  </si>
  <si>
    <t>Partial Time Series of Length N = 64</t>
  </si>
  <si>
    <t>N</t>
  </si>
  <si>
    <t>Hurst Exponent Calculation for t = 64</t>
  </si>
  <si>
    <t>E[R/σ]</t>
  </si>
  <si>
    <t>log(N)</t>
  </si>
  <si>
    <t>log(E[R/σ])</t>
  </si>
  <si>
    <t>H=</t>
  </si>
  <si>
    <t>Partial Time Series of First 8 Terms</t>
  </si>
  <si>
    <t>Partial Time Series of First 16 Terms</t>
  </si>
  <si>
    <t>Partial Time Series of First 32 Terms</t>
  </si>
  <si>
    <t>Partial Time Series of First 24 Terms</t>
  </si>
  <si>
    <t>Partial Time Series of First 40 Terms</t>
  </si>
  <si>
    <t>Partial Time Series of First 48 Terms</t>
  </si>
  <si>
    <t>Partial Time Series of First 56 Terms</t>
  </si>
  <si>
    <t>Partial Time Series of First 64 Terms</t>
  </si>
  <si>
    <t>log(R/σ)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</si>
</sst>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b/>
      <sz val="11"/>
      <color theme="1"/>
      <name val="Calibri"/>
      <family val="2"/>
      <scheme val="minor"/>
    </font>
    <font>
      <b/>
      <sz val="11"/>
      <color theme="1"/>
      <name val="Calibri"/>
      <family val="2"/>
    </font>
    <font>
      <sz val="11"/>
      <name val="Calibri"/>
      <family val="2"/>
      <scheme val="minor"/>
    </font>
    <font>
      <b/>
      <sz val="11"/>
      <name val="Calibri"/>
      <family val="2"/>
      <scheme val="minor"/>
    </font>
  </fonts>
  <fills count="4">
    <fill>
      <patternFill patternType="none"/>
    </fill>
    <fill>
      <patternFill patternType="gray125"/>
    </fill>
    <fill>
      <patternFill patternType="solid">
        <fgColor rgb="FFFFFF00"/>
        <bgColor indexed="64"/>
      </patternFill>
    </fill>
    <fill>
      <patternFill patternType="solid">
        <fgColor rgb="FF00B0F0"/>
        <bgColor indexed="64"/>
      </patternFill>
    </fill>
  </fills>
  <borders count="1">
    <border>
      <left/>
      <right/>
      <top/>
      <bottom/>
      <diagonal/>
    </border>
  </borders>
  <cellStyleXfs count="1">
    <xf numFmtId="0" fontId="0" fillId="0" borderId="0"/>
  </cellStyleXfs>
  <cellXfs count="15">
    <xf numFmtId="0" fontId="0" fillId="0" borderId="0" xfId="0"/>
    <xf numFmtId="0" fontId="1" fillId="0" borderId="0" xfId="0" applyFont="1"/>
    <xf numFmtId="0" fontId="1" fillId="0" borderId="0" xfId="0" applyFont="1" applyAlignment="1">
      <alignment horizontal="right"/>
    </xf>
    <xf numFmtId="0" fontId="1" fillId="2" borderId="0" xfId="0" applyFont="1" applyFill="1"/>
    <xf numFmtId="0" fontId="0" fillId="2" borderId="0" xfId="0" applyFill="1"/>
    <xf numFmtId="0" fontId="0" fillId="0" borderId="0" xfId="0" applyFill="1"/>
    <xf numFmtId="0" fontId="1" fillId="0" borderId="0" xfId="0" applyFont="1" applyFill="1"/>
    <xf numFmtId="0" fontId="3" fillId="0" borderId="0" xfId="0" applyFont="1" applyFill="1"/>
    <xf numFmtId="0" fontId="4" fillId="0" borderId="0" xfId="0" applyFont="1" applyFill="1"/>
    <xf numFmtId="0" fontId="3" fillId="2" borderId="0" xfId="0" applyFont="1" applyFill="1"/>
    <xf numFmtId="0" fontId="4" fillId="2" borderId="0" xfId="0" applyFont="1" applyFill="1"/>
    <xf numFmtId="0" fontId="0" fillId="3" borderId="0" xfId="0" applyFill="1"/>
    <xf numFmtId="0" fontId="1" fillId="3" borderId="0" xfId="0" applyFont="1" applyFill="1"/>
    <xf numFmtId="0" fontId="2" fillId="3" borderId="0" xfId="0" applyFont="1" applyFill="1"/>
    <xf numFmtId="0" fontId="0" fillId="0" borderId="0" xfId="0" applyFont="1"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40"/>
  <sheetViews>
    <sheetView workbookViewId="0">
      <selection activeCell="E1" sqref="E1:E1048576"/>
    </sheetView>
  </sheetViews>
  <sheetFormatPr defaultRowHeight="15" x14ac:dyDescent="0.25"/>
  <sheetData>
    <row r="1" spans="1:27" x14ac:dyDescent="0.25">
      <c r="A1" t="s">
        <v>7</v>
      </c>
      <c r="AA1" t="s">
        <v>9</v>
      </c>
    </row>
    <row r="2" spans="1:27" x14ac:dyDescent="0.25">
      <c r="A2" t="s">
        <v>0</v>
      </c>
      <c r="B2" t="s">
        <v>1</v>
      </c>
      <c r="C2" t="s">
        <v>2</v>
      </c>
      <c r="D2" t="s">
        <v>3</v>
      </c>
      <c r="E2" t="s">
        <v>4</v>
      </c>
      <c r="F2" t="s">
        <v>5</v>
      </c>
      <c r="G2" t="s">
        <v>6</v>
      </c>
      <c r="AA2" t="s">
        <v>8</v>
      </c>
    </row>
    <row r="3" spans="1:27" x14ac:dyDescent="0.25">
      <c r="A3">
        <v>42860</v>
      </c>
      <c r="B3">
        <v>1228.5</v>
      </c>
      <c r="C3">
        <v>1229.5</v>
      </c>
      <c r="D3">
        <v>1228</v>
      </c>
      <c r="E3">
        <v>1228.199951171875</v>
      </c>
      <c r="F3">
        <v>2634</v>
      </c>
      <c r="G3">
        <v>0</v>
      </c>
      <c r="AA3">
        <v>138</v>
      </c>
    </row>
    <row r="4" spans="1:27" x14ac:dyDescent="0.25">
      <c r="A4">
        <v>42859</v>
      </c>
      <c r="B4">
        <v>1238.5</v>
      </c>
      <c r="C4">
        <v>1241.699951171875</v>
      </c>
      <c r="D4">
        <v>1225.699951171875</v>
      </c>
      <c r="E4">
        <v>1228.5999755859375</v>
      </c>
      <c r="F4">
        <v>305881</v>
      </c>
      <c r="G4">
        <v>0</v>
      </c>
      <c r="AA4">
        <v>137</v>
      </c>
    </row>
    <row r="5" spans="1:27" x14ac:dyDescent="0.25">
      <c r="A5">
        <v>42858</v>
      </c>
      <c r="B5">
        <v>1257.800048828125</v>
      </c>
      <c r="C5">
        <v>1257.800048828125</v>
      </c>
      <c r="D5">
        <v>1236.4000244140625</v>
      </c>
      <c r="E5">
        <v>1248.5</v>
      </c>
      <c r="F5">
        <v>253653</v>
      </c>
      <c r="G5">
        <v>308963</v>
      </c>
      <c r="AA5">
        <v>136</v>
      </c>
    </row>
    <row r="6" spans="1:27" x14ac:dyDescent="0.25">
      <c r="A6">
        <v>42857</v>
      </c>
      <c r="B6">
        <v>1257.4000244140625</v>
      </c>
      <c r="C6">
        <v>1258.800048828125</v>
      </c>
      <c r="D6">
        <v>1252.5999755859375</v>
      </c>
      <c r="E6">
        <v>1257</v>
      </c>
      <c r="F6">
        <v>181512</v>
      </c>
      <c r="G6">
        <v>317268</v>
      </c>
      <c r="AA6">
        <v>135</v>
      </c>
    </row>
    <row r="7" spans="1:27" x14ac:dyDescent="0.25">
      <c r="A7">
        <v>42856</v>
      </c>
      <c r="B7">
        <v>1269.5999755859375</v>
      </c>
      <c r="C7">
        <v>1272.4000244140625</v>
      </c>
      <c r="D7">
        <v>1254.9000244140625</v>
      </c>
      <c r="E7">
        <v>1255.5</v>
      </c>
      <c r="F7">
        <v>199783</v>
      </c>
      <c r="G7">
        <v>323713</v>
      </c>
      <c r="AA7">
        <v>134</v>
      </c>
    </row>
    <row r="8" spans="1:27" x14ac:dyDescent="0.25">
      <c r="A8">
        <v>42853</v>
      </c>
      <c r="B8">
        <v>1265.199951171875</v>
      </c>
      <c r="C8">
        <v>1269.9000244140625</v>
      </c>
      <c r="D8">
        <v>1264.199951171875</v>
      </c>
      <c r="E8">
        <v>1268.300048828125</v>
      </c>
      <c r="F8">
        <v>173293</v>
      </c>
      <c r="G8">
        <v>330094</v>
      </c>
      <c r="AA8">
        <v>133</v>
      </c>
    </row>
    <row r="9" spans="1:27" x14ac:dyDescent="0.25">
      <c r="A9">
        <v>42852</v>
      </c>
      <c r="B9">
        <v>1270.199951171875</v>
      </c>
      <c r="C9">
        <v>1271.0999755859375</v>
      </c>
      <c r="D9">
        <v>1261.800048828125</v>
      </c>
      <c r="E9">
        <v>1265.9000244140625</v>
      </c>
      <c r="F9">
        <v>210731</v>
      </c>
      <c r="G9">
        <v>336256</v>
      </c>
      <c r="AA9">
        <v>132</v>
      </c>
    </row>
    <row r="10" spans="1:27" x14ac:dyDescent="0.25">
      <c r="A10">
        <v>42851</v>
      </c>
      <c r="B10">
        <v>1265.5</v>
      </c>
      <c r="C10">
        <v>1272.800048828125</v>
      </c>
      <c r="D10">
        <v>1260.699951171875</v>
      </c>
      <c r="E10">
        <v>1264.199951171875</v>
      </c>
      <c r="F10">
        <v>241045</v>
      </c>
      <c r="G10">
        <v>338765</v>
      </c>
      <c r="AA10">
        <v>131</v>
      </c>
    </row>
    <row r="11" spans="1:27" x14ac:dyDescent="0.25">
      <c r="A11">
        <v>42850</v>
      </c>
      <c r="B11">
        <v>1277.9000244140625</v>
      </c>
      <c r="C11">
        <v>1279.9000244140625</v>
      </c>
      <c r="D11">
        <v>1262.800048828125</v>
      </c>
      <c r="E11">
        <v>1267.199951171875</v>
      </c>
      <c r="F11">
        <v>253774</v>
      </c>
      <c r="G11">
        <v>340091</v>
      </c>
      <c r="AA11">
        <v>130</v>
      </c>
    </row>
    <row r="12" spans="1:27" x14ac:dyDescent="0.25">
      <c r="A12">
        <v>42849</v>
      </c>
      <c r="B12">
        <v>1280</v>
      </c>
      <c r="C12">
        <v>1280</v>
      </c>
      <c r="D12">
        <v>1266</v>
      </c>
      <c r="E12">
        <v>1277.5</v>
      </c>
      <c r="F12">
        <v>302842</v>
      </c>
      <c r="G12">
        <v>346923</v>
      </c>
      <c r="I12" t="s">
        <v>10</v>
      </c>
      <c r="J12">
        <v>0</v>
      </c>
      <c r="AA12">
        <v>129</v>
      </c>
    </row>
    <row r="13" spans="1:27" x14ac:dyDescent="0.25">
      <c r="A13">
        <v>42846</v>
      </c>
      <c r="B13">
        <v>1283.300048828125</v>
      </c>
      <c r="C13">
        <v>1290.0999755859375</v>
      </c>
      <c r="D13">
        <v>1280</v>
      </c>
      <c r="E13">
        <v>1289.0999755859375</v>
      </c>
      <c r="F13">
        <v>229598</v>
      </c>
      <c r="G13">
        <v>348758</v>
      </c>
      <c r="I13" t="s">
        <v>11</v>
      </c>
      <c r="J13">
        <v>0</v>
      </c>
      <c r="AA13">
        <v>128</v>
      </c>
    </row>
    <row r="14" spans="1:27" x14ac:dyDescent="0.25">
      <c r="A14">
        <v>42845</v>
      </c>
      <c r="B14">
        <v>1282.199951171875</v>
      </c>
      <c r="C14">
        <v>1285.199951171875</v>
      </c>
      <c r="D14">
        <v>1278</v>
      </c>
      <c r="E14">
        <v>1283.800048828125</v>
      </c>
      <c r="F14">
        <v>245618</v>
      </c>
      <c r="G14">
        <v>342013</v>
      </c>
      <c r="I14" t="s">
        <v>12</v>
      </c>
      <c r="J14">
        <v>0</v>
      </c>
      <c r="AA14">
        <v>127</v>
      </c>
    </row>
    <row r="15" spans="1:27" x14ac:dyDescent="0.25">
      <c r="A15">
        <v>42844</v>
      </c>
      <c r="B15">
        <v>1291.699951171875</v>
      </c>
      <c r="C15">
        <v>1292.699951171875</v>
      </c>
      <c r="D15">
        <v>1275.4000244140625</v>
      </c>
      <c r="E15">
        <v>1283.4000244140625</v>
      </c>
      <c r="F15">
        <v>260702</v>
      </c>
      <c r="G15">
        <v>336491</v>
      </c>
      <c r="I15" t="s">
        <v>13</v>
      </c>
      <c r="J15">
        <v>0</v>
      </c>
      <c r="AA15">
        <v>126</v>
      </c>
    </row>
    <row r="16" spans="1:27" x14ac:dyDescent="0.25">
      <c r="A16">
        <v>42843</v>
      </c>
      <c r="B16">
        <v>1286.699951171875</v>
      </c>
      <c r="C16">
        <v>1294.4000244140625</v>
      </c>
      <c r="D16">
        <v>1280.5999755859375</v>
      </c>
      <c r="E16">
        <v>1294.0999755859375</v>
      </c>
      <c r="F16">
        <v>280737</v>
      </c>
      <c r="G16">
        <v>341968</v>
      </c>
      <c r="I16" t="s">
        <v>14</v>
      </c>
      <c r="J16">
        <v>0</v>
      </c>
      <c r="AA16">
        <v>125</v>
      </c>
    </row>
    <row r="17" spans="1:27" x14ac:dyDescent="0.25">
      <c r="A17">
        <v>42842</v>
      </c>
      <c r="B17">
        <v>1292.4000244140625</v>
      </c>
      <c r="C17">
        <v>1297.4000244140625</v>
      </c>
      <c r="D17">
        <v>1283.0999755859375</v>
      </c>
      <c r="E17">
        <v>1291.9000244140625</v>
      </c>
      <c r="F17">
        <v>191665</v>
      </c>
      <c r="G17">
        <v>345421</v>
      </c>
      <c r="I17" t="s">
        <v>15</v>
      </c>
      <c r="J17">
        <v>0</v>
      </c>
      <c r="AA17">
        <v>124</v>
      </c>
    </row>
    <row r="18" spans="1:27" x14ac:dyDescent="0.25">
      <c r="A18">
        <v>42838</v>
      </c>
      <c r="B18">
        <v>1288.300048828125</v>
      </c>
      <c r="C18">
        <v>1290.699951171875</v>
      </c>
      <c r="D18">
        <v>1283.800048828125</v>
      </c>
      <c r="E18">
        <v>1288.5</v>
      </c>
      <c r="F18">
        <v>235464</v>
      </c>
      <c r="G18">
        <v>344703</v>
      </c>
      <c r="I18" t="s">
        <v>16</v>
      </c>
      <c r="J18">
        <v>0</v>
      </c>
      <c r="AA18">
        <v>123</v>
      </c>
    </row>
    <row r="19" spans="1:27" x14ac:dyDescent="0.25">
      <c r="A19">
        <v>42837</v>
      </c>
      <c r="B19">
        <v>1277.199951171875</v>
      </c>
      <c r="C19">
        <v>1289</v>
      </c>
      <c r="D19">
        <v>1273.800048828125</v>
      </c>
      <c r="E19">
        <v>1278.0999755859375</v>
      </c>
      <c r="F19">
        <v>251097</v>
      </c>
      <c r="G19">
        <v>336135</v>
      </c>
      <c r="I19" t="s">
        <v>17</v>
      </c>
      <c r="J19">
        <v>0</v>
      </c>
      <c r="AA19">
        <v>122</v>
      </c>
    </row>
    <row r="20" spans="1:27" x14ac:dyDescent="0.25">
      <c r="A20">
        <v>42836</v>
      </c>
      <c r="B20">
        <v>1256.800048828125</v>
      </c>
      <c r="C20">
        <v>1277.4000244140625</v>
      </c>
      <c r="D20">
        <v>1254.699951171875</v>
      </c>
      <c r="E20">
        <v>1274.199951171875</v>
      </c>
      <c r="F20">
        <v>292142</v>
      </c>
      <c r="G20">
        <v>328857</v>
      </c>
      <c r="I20" t="s">
        <v>18</v>
      </c>
      <c r="J20">
        <v>0</v>
      </c>
      <c r="AA20">
        <v>121</v>
      </c>
    </row>
    <row r="21" spans="1:27" x14ac:dyDescent="0.25">
      <c r="A21">
        <v>42835</v>
      </c>
      <c r="B21">
        <v>1255.5999755859375</v>
      </c>
      <c r="C21">
        <v>1258.9000244140625</v>
      </c>
      <c r="D21">
        <v>1248.199951171875</v>
      </c>
      <c r="E21">
        <v>1253.9000244140625</v>
      </c>
      <c r="F21">
        <v>182195</v>
      </c>
      <c r="G21">
        <v>308181</v>
      </c>
      <c r="I21" t="s">
        <v>19</v>
      </c>
      <c r="J21">
        <v>0.10000000149011612</v>
      </c>
      <c r="AA21">
        <v>120</v>
      </c>
    </row>
    <row r="22" spans="1:27" x14ac:dyDescent="0.25">
      <c r="A22">
        <v>42832</v>
      </c>
      <c r="B22">
        <v>1253.9000244140625</v>
      </c>
      <c r="C22">
        <v>1273.300048828125</v>
      </c>
      <c r="D22">
        <v>1252.4000244140625</v>
      </c>
      <c r="E22">
        <v>1257.300048828125</v>
      </c>
      <c r="F22">
        <v>375412</v>
      </c>
      <c r="G22">
        <v>311597</v>
      </c>
      <c r="AA22">
        <v>119</v>
      </c>
    </row>
    <row r="23" spans="1:27" x14ac:dyDescent="0.25">
      <c r="A23">
        <v>42831</v>
      </c>
      <c r="B23">
        <v>1257.5999755859375</v>
      </c>
      <c r="C23">
        <v>1260.9000244140625</v>
      </c>
      <c r="D23">
        <v>1251.300048828125</v>
      </c>
      <c r="E23">
        <v>1253.300048828125</v>
      </c>
      <c r="F23">
        <v>165264</v>
      </c>
      <c r="G23">
        <v>308324</v>
      </c>
      <c r="AA23">
        <v>118</v>
      </c>
    </row>
    <row r="24" spans="1:27" x14ac:dyDescent="0.25">
      <c r="A24">
        <v>42830</v>
      </c>
      <c r="B24">
        <v>1258.199951171875</v>
      </c>
      <c r="C24">
        <v>1259.300048828125</v>
      </c>
      <c r="D24">
        <v>1245.4000244140625</v>
      </c>
      <c r="E24">
        <v>1248.5</v>
      </c>
      <c r="F24">
        <v>236740</v>
      </c>
      <c r="G24">
        <v>306347</v>
      </c>
      <c r="AA24">
        <v>117</v>
      </c>
    </row>
    <row r="25" spans="1:27" x14ac:dyDescent="0.25">
      <c r="A25">
        <v>42829</v>
      </c>
      <c r="B25">
        <v>1255.5</v>
      </c>
      <c r="C25">
        <v>1263.699951171875</v>
      </c>
      <c r="D25">
        <v>1255.5</v>
      </c>
      <c r="E25">
        <v>1258.4000244140625</v>
      </c>
      <c r="F25">
        <v>158364</v>
      </c>
      <c r="G25">
        <v>307520</v>
      </c>
      <c r="AA25">
        <v>116</v>
      </c>
    </row>
    <row r="26" spans="1:27" x14ac:dyDescent="0.25">
      <c r="A26">
        <v>42828</v>
      </c>
      <c r="B26">
        <v>1251.9000244140625</v>
      </c>
      <c r="C26">
        <v>1255.9000244140625</v>
      </c>
      <c r="D26">
        <v>1246.4000244140625</v>
      </c>
      <c r="E26">
        <v>1254</v>
      </c>
      <c r="F26">
        <v>142196</v>
      </c>
      <c r="G26">
        <v>301526</v>
      </c>
      <c r="AA26">
        <v>115</v>
      </c>
    </row>
    <row r="27" spans="1:27" x14ac:dyDescent="0.25">
      <c r="A27">
        <v>42825</v>
      </c>
      <c r="B27">
        <v>1244.5999755859375</v>
      </c>
      <c r="C27">
        <v>1252.800048828125</v>
      </c>
      <c r="D27">
        <v>1241.5</v>
      </c>
      <c r="E27">
        <v>1251.199951171875</v>
      </c>
      <c r="F27">
        <v>165212</v>
      </c>
      <c r="G27">
        <v>298781</v>
      </c>
      <c r="AA27">
        <v>114</v>
      </c>
    </row>
    <row r="28" spans="1:27" x14ac:dyDescent="0.25">
      <c r="A28">
        <v>42824</v>
      </c>
      <c r="B28">
        <v>1256.0999755859375</v>
      </c>
      <c r="C28">
        <v>1256.5</v>
      </c>
      <c r="D28">
        <v>1244.199951171875</v>
      </c>
      <c r="E28">
        <v>1248</v>
      </c>
      <c r="F28">
        <v>217657</v>
      </c>
      <c r="G28">
        <v>293898</v>
      </c>
      <c r="AA28">
        <v>113</v>
      </c>
    </row>
    <row r="29" spans="1:27" x14ac:dyDescent="0.25">
      <c r="A29">
        <v>42823</v>
      </c>
      <c r="B29">
        <v>1253</v>
      </c>
      <c r="C29">
        <v>1257.5</v>
      </c>
      <c r="D29">
        <v>1250</v>
      </c>
      <c r="E29">
        <v>1256.800048828125</v>
      </c>
      <c r="F29">
        <v>166685</v>
      </c>
      <c r="G29">
        <v>282695</v>
      </c>
      <c r="AA29">
        <v>112</v>
      </c>
    </row>
    <row r="30" spans="1:27" x14ac:dyDescent="0.25">
      <c r="A30">
        <v>42822</v>
      </c>
      <c r="B30">
        <v>1257.0999755859375</v>
      </c>
      <c r="C30">
        <v>1261.4000244140625</v>
      </c>
      <c r="D30">
        <v>1250.5</v>
      </c>
      <c r="E30">
        <v>1258.800048828125</v>
      </c>
      <c r="F30">
        <v>111014</v>
      </c>
      <c r="G30">
        <v>260178</v>
      </c>
      <c r="I30" t="s">
        <v>20</v>
      </c>
      <c r="J30">
        <v>138</v>
      </c>
      <c r="AA30">
        <v>111</v>
      </c>
    </row>
    <row r="31" spans="1:27" x14ac:dyDescent="0.25">
      <c r="A31">
        <v>42821</v>
      </c>
      <c r="B31">
        <v>1247.199951171875</v>
      </c>
      <c r="C31">
        <v>1264.199951171875</v>
      </c>
      <c r="D31">
        <v>1247.199951171875</v>
      </c>
      <c r="E31">
        <v>1258.800048828125</v>
      </c>
      <c r="F31">
        <v>70825</v>
      </c>
      <c r="G31">
        <v>238996</v>
      </c>
      <c r="AA31">
        <v>110</v>
      </c>
    </row>
    <row r="32" spans="1:27" x14ac:dyDescent="0.25">
      <c r="A32">
        <v>42818</v>
      </c>
      <c r="B32">
        <v>1248.199951171875</v>
      </c>
      <c r="C32">
        <v>1255</v>
      </c>
      <c r="D32">
        <v>1243.699951171875</v>
      </c>
      <c r="E32">
        <v>1251.699951171875</v>
      </c>
      <c r="F32">
        <v>51108</v>
      </c>
      <c r="G32">
        <v>215599</v>
      </c>
      <c r="AA32">
        <v>109</v>
      </c>
    </row>
    <row r="33" spans="1:27" x14ac:dyDescent="0.25">
      <c r="A33">
        <v>42817</v>
      </c>
      <c r="B33">
        <v>1251.5</v>
      </c>
      <c r="C33">
        <v>1256.4000244140625</v>
      </c>
      <c r="D33">
        <v>1245.5999755859375</v>
      </c>
      <c r="E33">
        <v>1250.0999755859375</v>
      </c>
      <c r="F33">
        <v>39791</v>
      </c>
      <c r="G33">
        <v>199172</v>
      </c>
      <c r="AA33">
        <v>108</v>
      </c>
    </row>
    <row r="34" spans="1:27" x14ac:dyDescent="0.25">
      <c r="A34">
        <v>42816</v>
      </c>
      <c r="B34">
        <v>1247.699951171875</v>
      </c>
      <c r="C34">
        <v>1254.5999755859375</v>
      </c>
      <c r="D34">
        <v>1246.9000244140625</v>
      </c>
      <c r="E34">
        <v>1252.800048828125</v>
      </c>
      <c r="F34">
        <v>31663</v>
      </c>
      <c r="G34">
        <v>189763</v>
      </c>
      <c r="AA34">
        <v>107</v>
      </c>
    </row>
    <row r="35" spans="1:27" x14ac:dyDescent="0.25">
      <c r="A35">
        <v>42815</v>
      </c>
      <c r="B35">
        <v>1237</v>
      </c>
      <c r="C35">
        <v>1250.9000244140625</v>
      </c>
      <c r="D35">
        <v>1229.800048828125</v>
      </c>
      <c r="E35">
        <v>1249.5999755859375</v>
      </c>
      <c r="F35">
        <v>51208</v>
      </c>
      <c r="G35">
        <v>179258</v>
      </c>
      <c r="AA35">
        <v>106</v>
      </c>
    </row>
    <row r="36" spans="1:27" x14ac:dyDescent="0.25">
      <c r="A36">
        <v>42814</v>
      </c>
      <c r="B36">
        <v>1232.5999755859375</v>
      </c>
      <c r="C36">
        <v>1238.300048828125</v>
      </c>
      <c r="D36">
        <v>1232</v>
      </c>
      <c r="E36">
        <v>1237.199951171875</v>
      </c>
      <c r="F36">
        <v>15488</v>
      </c>
      <c r="G36">
        <v>161531</v>
      </c>
      <c r="I36" t="s">
        <v>21</v>
      </c>
      <c r="J36">
        <v>60</v>
      </c>
      <c r="AA36">
        <v>105</v>
      </c>
    </row>
    <row r="37" spans="1:27" x14ac:dyDescent="0.25">
      <c r="A37">
        <v>42811</v>
      </c>
      <c r="B37">
        <v>1229.300048828125</v>
      </c>
      <c r="C37">
        <v>1234.4000244140625</v>
      </c>
      <c r="D37">
        <v>1227.300048828125</v>
      </c>
      <c r="E37">
        <v>1233.199951171875</v>
      </c>
      <c r="F37">
        <v>22005</v>
      </c>
      <c r="G37">
        <v>154270</v>
      </c>
      <c r="I37" t="s">
        <v>22</v>
      </c>
      <c r="J37">
        <v>0</v>
      </c>
      <c r="AA37">
        <v>104</v>
      </c>
    </row>
    <row r="38" spans="1:27" x14ac:dyDescent="0.25">
      <c r="A38">
        <v>42810</v>
      </c>
      <c r="B38">
        <v>1222.4000244140625</v>
      </c>
      <c r="C38">
        <v>1236.9000244140625</v>
      </c>
      <c r="D38">
        <v>1221.300048828125</v>
      </c>
      <c r="E38">
        <v>1230.199951171875</v>
      </c>
      <c r="F38">
        <v>17730</v>
      </c>
      <c r="G38">
        <v>150773</v>
      </c>
      <c r="I38" t="s">
        <v>23</v>
      </c>
      <c r="J38">
        <v>0</v>
      </c>
      <c r="AA38">
        <v>103</v>
      </c>
    </row>
    <row r="39" spans="1:27" x14ac:dyDescent="0.25">
      <c r="A39">
        <v>42809</v>
      </c>
      <c r="B39">
        <v>1202.0999755859375</v>
      </c>
      <c r="C39">
        <v>1225</v>
      </c>
      <c r="D39">
        <v>1200</v>
      </c>
      <c r="E39">
        <v>1203.800048828125</v>
      </c>
      <c r="F39">
        <v>20153</v>
      </c>
      <c r="G39">
        <v>147956</v>
      </c>
      <c r="I39" t="s">
        <v>24</v>
      </c>
      <c r="J39">
        <v>0</v>
      </c>
      <c r="AA39">
        <v>102</v>
      </c>
    </row>
    <row r="40" spans="1:27" x14ac:dyDescent="0.25">
      <c r="A40">
        <v>42808</v>
      </c>
      <c r="B40">
        <v>1206.800048828125</v>
      </c>
      <c r="C40">
        <v>1210.699951171875</v>
      </c>
      <c r="D40">
        <v>1200.199951171875</v>
      </c>
      <c r="E40">
        <v>1205.800048828125</v>
      </c>
      <c r="F40">
        <v>27423</v>
      </c>
      <c r="G40">
        <v>144104</v>
      </c>
      <c r="I40" t="s">
        <v>25</v>
      </c>
      <c r="J40" t="s">
        <v>26</v>
      </c>
      <c r="AA40">
        <v>101</v>
      </c>
    </row>
    <row r="41" spans="1:27" x14ac:dyDescent="0.25">
      <c r="A41">
        <v>42807</v>
      </c>
      <c r="B41">
        <v>1208.9000244140625</v>
      </c>
      <c r="C41">
        <v>1214.0999755859375</v>
      </c>
      <c r="D41">
        <v>1205.5</v>
      </c>
      <c r="E41">
        <v>1206.5</v>
      </c>
      <c r="F41">
        <v>22613</v>
      </c>
      <c r="G41">
        <v>137278</v>
      </c>
      <c r="I41" t="s">
        <v>27</v>
      </c>
      <c r="J41">
        <v>42860</v>
      </c>
      <c r="AA41">
        <v>100</v>
      </c>
    </row>
    <row r="42" spans="1:27" x14ac:dyDescent="0.25">
      <c r="A42">
        <v>42804</v>
      </c>
      <c r="B42">
        <v>1203.5999755859375</v>
      </c>
      <c r="C42">
        <v>1209.5</v>
      </c>
      <c r="D42">
        <v>1198</v>
      </c>
      <c r="E42">
        <v>1204.699951171875</v>
      </c>
      <c r="F42">
        <v>18809</v>
      </c>
      <c r="G42">
        <v>126822</v>
      </c>
      <c r="AA42">
        <v>99</v>
      </c>
    </row>
    <row r="43" spans="1:27" x14ac:dyDescent="0.25">
      <c r="A43">
        <v>42803</v>
      </c>
      <c r="B43">
        <v>1211.4000244140625</v>
      </c>
      <c r="C43">
        <v>1212.199951171875</v>
      </c>
      <c r="D43">
        <v>1202.199951171875</v>
      </c>
      <c r="E43">
        <v>1206.5999755859375</v>
      </c>
      <c r="F43">
        <v>23053</v>
      </c>
      <c r="G43">
        <v>123462</v>
      </c>
      <c r="AA43">
        <v>98</v>
      </c>
    </row>
    <row r="44" spans="1:27" x14ac:dyDescent="0.25">
      <c r="A44">
        <v>42802</v>
      </c>
      <c r="B44">
        <v>1218.9000244140625</v>
      </c>
      <c r="C44">
        <v>1221.800048828125</v>
      </c>
      <c r="D44">
        <v>1209.800048828125</v>
      </c>
      <c r="E44">
        <v>1212.800048828125</v>
      </c>
      <c r="F44">
        <v>17131</v>
      </c>
      <c r="G44">
        <v>115048</v>
      </c>
      <c r="AA44">
        <v>97</v>
      </c>
    </row>
    <row r="45" spans="1:27" x14ac:dyDescent="0.25">
      <c r="A45">
        <v>42801</v>
      </c>
      <c r="B45">
        <v>1229.800048828125</v>
      </c>
      <c r="C45">
        <v>1230.5999755859375</v>
      </c>
      <c r="D45">
        <v>1217.5999755859375</v>
      </c>
      <c r="E45">
        <v>1219.5</v>
      </c>
      <c r="F45">
        <v>26405</v>
      </c>
      <c r="G45">
        <v>109364</v>
      </c>
      <c r="AA45">
        <v>96</v>
      </c>
    </row>
    <row r="46" spans="1:27" x14ac:dyDescent="0.25">
      <c r="A46">
        <v>42800</v>
      </c>
      <c r="B46">
        <v>1236.0999755859375</v>
      </c>
      <c r="C46">
        <v>1240.199951171875</v>
      </c>
      <c r="D46">
        <v>1228.300048828125</v>
      </c>
      <c r="E46">
        <v>1228.800048828125</v>
      </c>
      <c r="F46">
        <v>7157</v>
      </c>
      <c r="G46">
        <v>100962</v>
      </c>
      <c r="AA46">
        <v>95</v>
      </c>
    </row>
    <row r="47" spans="1:27" x14ac:dyDescent="0.25">
      <c r="A47">
        <v>42797</v>
      </c>
      <c r="B47">
        <v>1237.699951171875</v>
      </c>
      <c r="C47">
        <v>1239.9000244140625</v>
      </c>
      <c r="D47">
        <v>1226.5</v>
      </c>
      <c r="E47">
        <v>1229.800048828125</v>
      </c>
      <c r="F47">
        <v>20467</v>
      </c>
      <c r="G47">
        <v>97316</v>
      </c>
      <c r="AA47">
        <v>94</v>
      </c>
    </row>
    <row r="48" spans="1:27" x14ac:dyDescent="0.25">
      <c r="A48">
        <v>42796</v>
      </c>
      <c r="B48">
        <v>1253.800048828125</v>
      </c>
      <c r="C48">
        <v>1253.800048828125</v>
      </c>
      <c r="D48">
        <v>1234.300048828125</v>
      </c>
      <c r="E48">
        <v>1236.0999755859375</v>
      </c>
      <c r="F48">
        <v>21508</v>
      </c>
      <c r="G48">
        <v>96162</v>
      </c>
      <c r="AA48">
        <v>93</v>
      </c>
    </row>
    <row r="49" spans="1:27" x14ac:dyDescent="0.25">
      <c r="A49">
        <v>42795</v>
      </c>
      <c r="B49">
        <v>1252</v>
      </c>
      <c r="C49">
        <v>1254.5999755859375</v>
      </c>
      <c r="D49">
        <v>1240.5</v>
      </c>
      <c r="E49">
        <v>1253.300048828125</v>
      </c>
      <c r="F49">
        <v>13248</v>
      </c>
      <c r="G49">
        <v>89752</v>
      </c>
      <c r="AA49">
        <v>92</v>
      </c>
    </row>
    <row r="50" spans="1:27" x14ac:dyDescent="0.25">
      <c r="A50">
        <v>42794</v>
      </c>
      <c r="B50">
        <v>1256.5</v>
      </c>
      <c r="C50">
        <v>1262.5</v>
      </c>
      <c r="D50">
        <v>1251.699951171875</v>
      </c>
      <c r="E50">
        <v>1257.199951171875</v>
      </c>
      <c r="F50">
        <v>9967</v>
      </c>
      <c r="G50">
        <v>85709</v>
      </c>
      <c r="AA50">
        <v>91</v>
      </c>
    </row>
    <row r="51" spans="1:27" x14ac:dyDescent="0.25">
      <c r="A51">
        <v>42793</v>
      </c>
      <c r="B51">
        <v>1260.300048828125</v>
      </c>
      <c r="C51">
        <v>1268.0999755859375</v>
      </c>
      <c r="D51">
        <v>1254.800048828125</v>
      </c>
      <c r="E51">
        <v>1262</v>
      </c>
      <c r="F51">
        <v>6202</v>
      </c>
      <c r="G51">
        <v>83490</v>
      </c>
      <c r="AA51">
        <v>90</v>
      </c>
    </row>
    <row r="52" spans="1:27" x14ac:dyDescent="0.25">
      <c r="A52">
        <v>42790</v>
      </c>
      <c r="B52">
        <v>1253.699951171875</v>
      </c>
      <c r="C52">
        <v>1264.0999755859375</v>
      </c>
      <c r="D52">
        <v>1252</v>
      </c>
      <c r="E52">
        <v>1261.5</v>
      </c>
      <c r="F52">
        <v>9198</v>
      </c>
      <c r="G52">
        <v>82680</v>
      </c>
      <c r="AA52">
        <v>89</v>
      </c>
    </row>
    <row r="53" spans="1:27" x14ac:dyDescent="0.25">
      <c r="A53">
        <v>42789</v>
      </c>
      <c r="B53">
        <v>1241.300048828125</v>
      </c>
      <c r="C53">
        <v>1255.199951171875</v>
      </c>
      <c r="D53">
        <v>1240</v>
      </c>
      <c r="E53">
        <v>1254.5999755859375</v>
      </c>
      <c r="F53">
        <v>14100</v>
      </c>
      <c r="G53">
        <v>80282</v>
      </c>
      <c r="AA53">
        <v>88</v>
      </c>
    </row>
    <row r="54" spans="1:27" x14ac:dyDescent="0.25">
      <c r="A54">
        <v>42788</v>
      </c>
      <c r="B54">
        <v>1240.4000244140625</v>
      </c>
      <c r="C54">
        <v>1245</v>
      </c>
      <c r="D54">
        <v>1234.699951171875</v>
      </c>
      <c r="E54">
        <v>1236.5999755859375</v>
      </c>
      <c r="F54">
        <v>3356</v>
      </c>
      <c r="G54">
        <v>74858</v>
      </c>
      <c r="AA54">
        <v>87</v>
      </c>
    </row>
    <row r="55" spans="1:27" x14ac:dyDescent="0.25">
      <c r="A55">
        <v>42787</v>
      </c>
      <c r="B55">
        <v>1240.5999755859375</v>
      </c>
      <c r="C55">
        <v>1243</v>
      </c>
      <c r="D55">
        <v>1230.300048828125</v>
      </c>
      <c r="E55">
        <v>1242.199951171875</v>
      </c>
      <c r="F55">
        <v>4923</v>
      </c>
      <c r="G55">
        <v>74674</v>
      </c>
      <c r="AA55">
        <v>86</v>
      </c>
    </row>
    <row r="56" spans="1:27" x14ac:dyDescent="0.25">
      <c r="A56">
        <v>42783</v>
      </c>
      <c r="B56">
        <v>1244.0999755859375</v>
      </c>
      <c r="C56">
        <v>1248.0999755859375</v>
      </c>
      <c r="D56">
        <v>1239</v>
      </c>
      <c r="E56">
        <v>1242.4000244140625</v>
      </c>
      <c r="F56">
        <v>4367</v>
      </c>
      <c r="G56">
        <v>72818</v>
      </c>
      <c r="AA56">
        <v>85</v>
      </c>
    </row>
    <row r="57" spans="1:27" x14ac:dyDescent="0.25">
      <c r="A57">
        <v>42782</v>
      </c>
      <c r="B57">
        <v>1238.300048828125</v>
      </c>
      <c r="C57">
        <v>1246.800048828125</v>
      </c>
      <c r="D57">
        <v>1236.699951171875</v>
      </c>
      <c r="E57">
        <v>1244.9000244140625</v>
      </c>
      <c r="F57">
        <v>3988</v>
      </c>
      <c r="G57">
        <v>72260</v>
      </c>
      <c r="AA57">
        <v>84</v>
      </c>
    </row>
    <row r="58" spans="1:27" x14ac:dyDescent="0.25">
      <c r="A58">
        <v>42781</v>
      </c>
      <c r="B58">
        <v>1234.0999755859375</v>
      </c>
      <c r="C58">
        <v>1238</v>
      </c>
      <c r="D58">
        <v>1220.699951171875</v>
      </c>
      <c r="E58">
        <v>1236.4000244140625</v>
      </c>
      <c r="F58">
        <v>4330</v>
      </c>
      <c r="G58">
        <v>70116</v>
      </c>
      <c r="AA58">
        <v>83</v>
      </c>
    </row>
    <row r="59" spans="1:27" x14ac:dyDescent="0.25">
      <c r="A59">
        <v>42780</v>
      </c>
      <c r="B59">
        <v>1229.5999755859375</v>
      </c>
      <c r="C59">
        <v>1239</v>
      </c>
      <c r="D59">
        <v>1226.199951171875</v>
      </c>
      <c r="E59">
        <v>1228.5999755859375</v>
      </c>
      <c r="F59">
        <v>10095</v>
      </c>
      <c r="G59">
        <v>68661</v>
      </c>
      <c r="AA59">
        <v>82</v>
      </c>
    </row>
    <row r="60" spans="1:27" x14ac:dyDescent="0.25">
      <c r="A60">
        <v>42779</v>
      </c>
      <c r="B60">
        <v>1237.0999755859375</v>
      </c>
      <c r="C60">
        <v>1237.0999755859375</v>
      </c>
      <c r="D60">
        <v>1223.699951171875</v>
      </c>
      <c r="E60">
        <v>1228.9000244140625</v>
      </c>
      <c r="F60">
        <v>3863</v>
      </c>
      <c r="G60">
        <v>65180</v>
      </c>
      <c r="AA60">
        <v>81</v>
      </c>
    </row>
    <row r="61" spans="1:27" x14ac:dyDescent="0.25">
      <c r="A61">
        <v>42776</v>
      </c>
      <c r="B61">
        <v>1233</v>
      </c>
      <c r="C61">
        <v>1241.5</v>
      </c>
      <c r="D61">
        <v>1226</v>
      </c>
      <c r="E61">
        <v>1239</v>
      </c>
      <c r="F61">
        <v>4962</v>
      </c>
      <c r="G61">
        <v>65155</v>
      </c>
      <c r="AA61">
        <v>80</v>
      </c>
    </row>
    <row r="62" spans="1:27" x14ac:dyDescent="0.25">
      <c r="A62">
        <v>42775</v>
      </c>
      <c r="B62">
        <v>1246.0999755859375</v>
      </c>
      <c r="C62">
        <v>1249.0999755859375</v>
      </c>
      <c r="D62">
        <v>1230</v>
      </c>
      <c r="E62">
        <v>1240</v>
      </c>
      <c r="F62">
        <v>7494</v>
      </c>
      <c r="G62">
        <v>65137</v>
      </c>
      <c r="AA62">
        <v>79</v>
      </c>
    </row>
    <row r="63" spans="1:27" x14ac:dyDescent="0.25">
      <c r="A63">
        <v>42774</v>
      </c>
      <c r="B63">
        <v>1237.300048828125</v>
      </c>
      <c r="C63">
        <v>1249.5999755859375</v>
      </c>
      <c r="D63">
        <v>1234.800048828125</v>
      </c>
      <c r="E63">
        <v>1242.699951171875</v>
      </c>
      <c r="F63">
        <v>3306</v>
      </c>
      <c r="G63">
        <v>63531</v>
      </c>
      <c r="AA63">
        <v>78</v>
      </c>
    </row>
    <row r="64" spans="1:27" x14ac:dyDescent="0.25">
      <c r="A64">
        <v>42773</v>
      </c>
      <c r="B64">
        <v>1240</v>
      </c>
      <c r="C64">
        <v>1240.5</v>
      </c>
      <c r="D64">
        <v>1232.300048828125</v>
      </c>
      <c r="E64">
        <v>1239.300048828125</v>
      </c>
      <c r="F64">
        <v>6965</v>
      </c>
      <c r="G64">
        <v>63203</v>
      </c>
      <c r="AA64">
        <v>77</v>
      </c>
    </row>
    <row r="65" spans="1:27" x14ac:dyDescent="0.25">
      <c r="A65">
        <v>42772</v>
      </c>
      <c r="B65">
        <v>1224.9000244140625</v>
      </c>
      <c r="C65">
        <v>1240.5999755859375</v>
      </c>
      <c r="D65">
        <v>1223.9000244140625</v>
      </c>
      <c r="E65">
        <v>1235.300048828125</v>
      </c>
      <c r="F65">
        <v>3327</v>
      </c>
      <c r="G65">
        <v>60893</v>
      </c>
      <c r="AA65">
        <v>76</v>
      </c>
    </row>
    <row r="66" spans="1:27" x14ac:dyDescent="0.25">
      <c r="A66">
        <v>42769</v>
      </c>
      <c r="B66">
        <v>1220.4000244140625</v>
      </c>
      <c r="C66">
        <v>1226</v>
      </c>
      <c r="D66">
        <v>1212</v>
      </c>
      <c r="E66">
        <v>1223.9000244140625</v>
      </c>
      <c r="F66">
        <v>3015</v>
      </c>
      <c r="G66">
        <v>59529</v>
      </c>
      <c r="AA66">
        <v>75</v>
      </c>
    </row>
    <row r="67" spans="1:27" x14ac:dyDescent="0.25">
      <c r="A67">
        <v>42768</v>
      </c>
      <c r="B67">
        <v>1213.9000244140625</v>
      </c>
      <c r="C67">
        <v>1230.4000244140625</v>
      </c>
      <c r="D67">
        <v>1213.5999755859375</v>
      </c>
      <c r="E67">
        <v>1222.4000244140625</v>
      </c>
      <c r="F67">
        <v>5482</v>
      </c>
      <c r="G67">
        <v>59633</v>
      </c>
      <c r="AA67">
        <v>74</v>
      </c>
    </row>
    <row r="68" spans="1:27" x14ac:dyDescent="0.25">
      <c r="A68">
        <v>42767</v>
      </c>
      <c r="B68">
        <v>1216</v>
      </c>
      <c r="C68">
        <v>1216.9000244140625</v>
      </c>
      <c r="D68">
        <v>1202.9000244140625</v>
      </c>
      <c r="E68">
        <v>1211.300048828125</v>
      </c>
      <c r="F68">
        <v>5955</v>
      </c>
      <c r="G68">
        <v>59091</v>
      </c>
      <c r="AA68">
        <v>73</v>
      </c>
    </row>
    <row r="69" spans="1:27" x14ac:dyDescent="0.25">
      <c r="A69">
        <v>42766</v>
      </c>
      <c r="B69">
        <v>1201</v>
      </c>
      <c r="C69">
        <v>1220.5</v>
      </c>
      <c r="D69">
        <v>1198.9000244140625</v>
      </c>
      <c r="E69">
        <v>1214.5</v>
      </c>
      <c r="F69">
        <v>4343</v>
      </c>
      <c r="G69">
        <v>58714</v>
      </c>
      <c r="AA69">
        <v>72</v>
      </c>
    </row>
    <row r="70" spans="1:27" x14ac:dyDescent="0.25">
      <c r="A70">
        <v>42765</v>
      </c>
      <c r="B70">
        <v>1198</v>
      </c>
      <c r="C70">
        <v>1204.4000244140625</v>
      </c>
      <c r="D70">
        <v>1193.300048828125</v>
      </c>
      <c r="E70">
        <v>1199.0999755859375</v>
      </c>
      <c r="F70">
        <v>3421</v>
      </c>
      <c r="G70">
        <v>58590</v>
      </c>
      <c r="AA70">
        <v>71</v>
      </c>
    </row>
    <row r="71" spans="1:27" x14ac:dyDescent="0.25">
      <c r="A71">
        <v>42762</v>
      </c>
      <c r="B71">
        <v>1191</v>
      </c>
      <c r="C71">
        <v>1196.699951171875</v>
      </c>
      <c r="D71">
        <v>1186</v>
      </c>
      <c r="E71">
        <v>1194.300048828125</v>
      </c>
      <c r="F71">
        <v>7156</v>
      </c>
      <c r="G71">
        <v>58431</v>
      </c>
      <c r="AA71">
        <v>70</v>
      </c>
    </row>
    <row r="72" spans="1:27" x14ac:dyDescent="0.25">
      <c r="A72">
        <v>42761</v>
      </c>
      <c r="B72">
        <v>1206.199951171875</v>
      </c>
      <c r="C72">
        <v>1207.199951171875</v>
      </c>
      <c r="D72">
        <v>1189.800048828125</v>
      </c>
      <c r="E72">
        <v>1195.5999755859375</v>
      </c>
      <c r="F72">
        <v>7341</v>
      </c>
      <c r="G72">
        <v>56462</v>
      </c>
      <c r="AA72">
        <v>69</v>
      </c>
    </row>
    <row r="73" spans="1:27" x14ac:dyDescent="0.25">
      <c r="A73">
        <v>42760</v>
      </c>
      <c r="B73">
        <v>1215.0999755859375</v>
      </c>
      <c r="C73">
        <v>1215.0999755859375</v>
      </c>
      <c r="D73">
        <v>1198.800048828125</v>
      </c>
      <c r="E73">
        <v>1203.699951171875</v>
      </c>
      <c r="F73">
        <v>9244</v>
      </c>
      <c r="G73">
        <v>55964</v>
      </c>
      <c r="AA73">
        <v>68</v>
      </c>
    </row>
    <row r="74" spans="1:27" x14ac:dyDescent="0.25">
      <c r="A74">
        <v>42759</v>
      </c>
      <c r="B74">
        <v>1225.9000244140625</v>
      </c>
      <c r="C74">
        <v>1225.9000244140625</v>
      </c>
      <c r="D74">
        <v>1212.5</v>
      </c>
      <c r="E74">
        <v>1216.800048828125</v>
      </c>
      <c r="F74">
        <v>9096</v>
      </c>
      <c r="G74">
        <v>54865</v>
      </c>
      <c r="AA74">
        <v>67</v>
      </c>
    </row>
    <row r="75" spans="1:27" x14ac:dyDescent="0.25">
      <c r="A75">
        <v>42758</v>
      </c>
      <c r="B75">
        <v>1215.0999755859375</v>
      </c>
      <c r="C75">
        <v>1225.0999755859375</v>
      </c>
      <c r="D75">
        <v>1215</v>
      </c>
      <c r="E75">
        <v>1221.5999755859375</v>
      </c>
      <c r="F75">
        <v>5277</v>
      </c>
      <c r="G75">
        <v>50559</v>
      </c>
      <c r="AA75">
        <v>66</v>
      </c>
    </row>
    <row r="76" spans="1:27" x14ac:dyDescent="0.25">
      <c r="A76">
        <v>42755</v>
      </c>
      <c r="B76">
        <v>1209.199951171875</v>
      </c>
      <c r="C76">
        <v>1220</v>
      </c>
      <c r="D76">
        <v>1204</v>
      </c>
      <c r="E76">
        <v>1210.699951171875</v>
      </c>
      <c r="F76">
        <v>5364</v>
      </c>
      <c r="G76">
        <v>48763</v>
      </c>
      <c r="AA76">
        <v>65</v>
      </c>
    </row>
    <row r="77" spans="1:27" x14ac:dyDescent="0.25">
      <c r="A77">
        <v>42754</v>
      </c>
      <c r="B77">
        <v>1208.800048828125</v>
      </c>
      <c r="C77">
        <v>1212</v>
      </c>
      <c r="D77">
        <v>1201.199951171875</v>
      </c>
      <c r="E77">
        <v>1207.199951171875</v>
      </c>
      <c r="F77">
        <v>5256</v>
      </c>
      <c r="G77">
        <v>46836</v>
      </c>
      <c r="AA77">
        <v>64</v>
      </c>
    </row>
    <row r="78" spans="1:27" x14ac:dyDescent="0.25">
      <c r="A78">
        <v>42753</v>
      </c>
      <c r="B78">
        <v>1223.5</v>
      </c>
      <c r="C78">
        <v>1223.5</v>
      </c>
      <c r="D78">
        <v>1207.800048828125</v>
      </c>
      <c r="E78">
        <v>1218</v>
      </c>
      <c r="F78">
        <v>3991</v>
      </c>
      <c r="G78">
        <v>46146</v>
      </c>
      <c r="AA78">
        <v>63</v>
      </c>
    </row>
    <row r="79" spans="1:27" x14ac:dyDescent="0.25">
      <c r="A79">
        <v>42752</v>
      </c>
      <c r="B79">
        <v>1206.0999755859375</v>
      </c>
      <c r="C79">
        <v>1224.4000244140625</v>
      </c>
      <c r="D79">
        <v>1206</v>
      </c>
      <c r="E79">
        <v>1219</v>
      </c>
      <c r="F79">
        <v>6232</v>
      </c>
      <c r="G79">
        <v>45692</v>
      </c>
      <c r="AA79">
        <v>62</v>
      </c>
    </row>
    <row r="80" spans="1:27" x14ac:dyDescent="0.25">
      <c r="A80">
        <v>42748</v>
      </c>
      <c r="B80">
        <v>1201.300048828125</v>
      </c>
      <c r="C80">
        <v>1207</v>
      </c>
      <c r="D80">
        <v>1193.699951171875</v>
      </c>
      <c r="E80">
        <v>1202.199951171875</v>
      </c>
      <c r="F80">
        <v>11617</v>
      </c>
      <c r="G80">
        <v>44943</v>
      </c>
      <c r="AA80">
        <v>61</v>
      </c>
    </row>
    <row r="81" spans="1:27" x14ac:dyDescent="0.25">
      <c r="A81">
        <v>42747</v>
      </c>
      <c r="B81">
        <v>1197.9000244140625</v>
      </c>
      <c r="C81">
        <v>1212.699951171875</v>
      </c>
      <c r="D81">
        <v>1197.9000244140625</v>
      </c>
      <c r="E81">
        <v>1206</v>
      </c>
      <c r="F81">
        <v>10038</v>
      </c>
      <c r="G81">
        <v>42115</v>
      </c>
      <c r="AA81">
        <v>60</v>
      </c>
    </row>
    <row r="82" spans="1:27" x14ac:dyDescent="0.25">
      <c r="A82">
        <v>42746</v>
      </c>
      <c r="B82">
        <v>1194</v>
      </c>
      <c r="C82">
        <v>1204.5999755859375</v>
      </c>
      <c r="D82">
        <v>1183</v>
      </c>
      <c r="E82">
        <v>1202.800048828125</v>
      </c>
      <c r="F82">
        <v>8516</v>
      </c>
      <c r="G82">
        <v>40094</v>
      </c>
      <c r="AA82">
        <v>59</v>
      </c>
    </row>
    <row r="83" spans="1:27" x14ac:dyDescent="0.25">
      <c r="A83">
        <v>42745</v>
      </c>
      <c r="B83">
        <v>1188.199951171875</v>
      </c>
      <c r="C83">
        <v>1196.300048828125</v>
      </c>
      <c r="D83">
        <v>1186.199951171875</v>
      </c>
      <c r="E83">
        <v>1191.4000244140625</v>
      </c>
      <c r="F83">
        <v>7617</v>
      </c>
      <c r="G83">
        <v>40317</v>
      </c>
      <c r="AA83">
        <v>58</v>
      </c>
    </row>
    <row r="84" spans="1:27" x14ac:dyDescent="0.25">
      <c r="A84">
        <v>42744</v>
      </c>
      <c r="B84">
        <v>1179</v>
      </c>
      <c r="C84">
        <v>1192</v>
      </c>
      <c r="D84">
        <v>1178</v>
      </c>
      <c r="E84">
        <v>1190.699951171875</v>
      </c>
      <c r="F84">
        <v>5075</v>
      </c>
      <c r="G84">
        <v>38035</v>
      </c>
      <c r="AA84">
        <v>57</v>
      </c>
    </row>
    <row r="85" spans="1:27" x14ac:dyDescent="0.25">
      <c r="A85">
        <v>42741</v>
      </c>
      <c r="B85">
        <v>1185.800048828125</v>
      </c>
      <c r="C85">
        <v>1187</v>
      </c>
      <c r="D85">
        <v>1177</v>
      </c>
      <c r="E85">
        <v>1179</v>
      </c>
      <c r="F85">
        <v>6164</v>
      </c>
      <c r="G85">
        <v>37681</v>
      </c>
      <c r="AA85">
        <v>56</v>
      </c>
    </row>
    <row r="86" spans="1:27" x14ac:dyDescent="0.25">
      <c r="A86">
        <v>42740</v>
      </c>
      <c r="B86">
        <v>1169.5</v>
      </c>
      <c r="C86">
        <v>1190.800048828125</v>
      </c>
      <c r="D86">
        <v>1169.5</v>
      </c>
      <c r="E86">
        <v>1186.699951171875</v>
      </c>
      <c r="F86">
        <v>2079</v>
      </c>
      <c r="G86">
        <v>36319</v>
      </c>
      <c r="AA86">
        <v>55</v>
      </c>
    </row>
    <row r="87" spans="1:27" x14ac:dyDescent="0.25">
      <c r="A87">
        <v>42739</v>
      </c>
      <c r="B87">
        <v>1165.300048828125</v>
      </c>
      <c r="C87">
        <v>1173.5</v>
      </c>
      <c r="D87">
        <v>1162.4000244140625</v>
      </c>
      <c r="E87">
        <v>1170.699951171875</v>
      </c>
      <c r="F87">
        <v>4926</v>
      </c>
      <c r="G87">
        <v>36270</v>
      </c>
      <c r="AA87">
        <v>54</v>
      </c>
    </row>
    <row r="88" spans="1:27" x14ac:dyDescent="0.25">
      <c r="A88">
        <v>42738</v>
      </c>
      <c r="B88">
        <v>1156</v>
      </c>
      <c r="C88">
        <v>1170.800048828125</v>
      </c>
      <c r="D88">
        <v>1152.199951171875</v>
      </c>
      <c r="E88">
        <v>1167.5</v>
      </c>
      <c r="F88">
        <v>4424</v>
      </c>
      <c r="G88">
        <v>36574</v>
      </c>
      <c r="AA88">
        <v>53</v>
      </c>
    </row>
    <row r="89" spans="1:27" x14ac:dyDescent="0.25">
      <c r="A89">
        <v>42734</v>
      </c>
      <c r="B89">
        <v>1164.199951171875</v>
      </c>
      <c r="C89">
        <v>1169.4000244140625</v>
      </c>
      <c r="D89">
        <v>1156</v>
      </c>
      <c r="E89">
        <v>1157.0999755859375</v>
      </c>
      <c r="F89">
        <v>3617</v>
      </c>
      <c r="G89">
        <v>36705</v>
      </c>
      <c r="AA89">
        <v>52</v>
      </c>
    </row>
    <row r="90" spans="1:27" x14ac:dyDescent="0.25">
      <c r="A90">
        <v>42733</v>
      </c>
      <c r="B90">
        <v>1149.800048828125</v>
      </c>
      <c r="C90">
        <v>1165.9000244140625</v>
      </c>
      <c r="D90">
        <v>1149.800048828125</v>
      </c>
      <c r="E90">
        <v>1163.5</v>
      </c>
      <c r="F90">
        <v>1075</v>
      </c>
      <c r="G90">
        <v>36283</v>
      </c>
      <c r="AA90">
        <v>51</v>
      </c>
    </row>
    <row r="91" spans="1:27" x14ac:dyDescent="0.25">
      <c r="A91">
        <v>42732</v>
      </c>
      <c r="B91">
        <v>1144.800048828125</v>
      </c>
      <c r="C91">
        <v>1150</v>
      </c>
      <c r="D91">
        <v>1143.0999755859375</v>
      </c>
      <c r="E91">
        <v>1146.300048828125</v>
      </c>
      <c r="F91">
        <v>1310</v>
      </c>
      <c r="G91">
        <v>36327</v>
      </c>
      <c r="AA91">
        <v>50</v>
      </c>
    </row>
    <row r="92" spans="1:27" x14ac:dyDescent="0.25">
      <c r="A92">
        <v>42731</v>
      </c>
      <c r="B92">
        <v>1139.5</v>
      </c>
      <c r="C92">
        <v>1155</v>
      </c>
      <c r="D92">
        <v>1138.9000244140625</v>
      </c>
      <c r="E92">
        <v>1144.199951171875</v>
      </c>
      <c r="F92">
        <v>1152</v>
      </c>
      <c r="G92">
        <v>36000</v>
      </c>
      <c r="AA92">
        <v>49</v>
      </c>
    </row>
    <row r="93" spans="1:27" x14ac:dyDescent="0.25">
      <c r="A93">
        <v>42727</v>
      </c>
      <c r="B93">
        <v>1135.699951171875</v>
      </c>
      <c r="C93">
        <v>1142</v>
      </c>
      <c r="D93">
        <v>1135.699951171875</v>
      </c>
      <c r="E93">
        <v>1139</v>
      </c>
      <c r="F93">
        <v>1911</v>
      </c>
      <c r="G93">
        <v>35968</v>
      </c>
      <c r="AA93">
        <v>48</v>
      </c>
    </row>
    <row r="94" spans="1:27" x14ac:dyDescent="0.25">
      <c r="A94">
        <v>42726</v>
      </c>
      <c r="B94">
        <v>1138.4000244140625</v>
      </c>
      <c r="C94">
        <v>1140.4000244140625</v>
      </c>
      <c r="D94">
        <v>1134.5999755859375</v>
      </c>
      <c r="E94">
        <v>1136</v>
      </c>
      <c r="F94">
        <v>2656</v>
      </c>
      <c r="G94">
        <v>35549</v>
      </c>
      <c r="AA94">
        <v>47</v>
      </c>
    </row>
    <row r="95" spans="1:27" x14ac:dyDescent="0.25">
      <c r="A95">
        <v>42725</v>
      </c>
      <c r="B95">
        <v>1138</v>
      </c>
      <c r="C95">
        <v>1144</v>
      </c>
      <c r="D95">
        <v>1137.0999755859375</v>
      </c>
      <c r="E95">
        <v>1138.5999755859375</v>
      </c>
      <c r="F95">
        <v>2377</v>
      </c>
      <c r="G95">
        <v>34899</v>
      </c>
      <c r="AA95">
        <v>46</v>
      </c>
    </row>
    <row r="96" spans="1:27" x14ac:dyDescent="0.25">
      <c r="A96">
        <v>42724</v>
      </c>
      <c r="B96">
        <v>1145.9000244140625</v>
      </c>
      <c r="C96">
        <v>1146.5999755859375</v>
      </c>
      <c r="D96">
        <v>1133.5</v>
      </c>
      <c r="E96">
        <v>1139.0999755859375</v>
      </c>
      <c r="F96">
        <v>3615</v>
      </c>
      <c r="G96">
        <v>35665</v>
      </c>
      <c r="AA96">
        <v>45</v>
      </c>
    </row>
    <row r="97" spans="1:27" x14ac:dyDescent="0.25">
      <c r="A97">
        <v>42723</v>
      </c>
      <c r="B97">
        <v>1142</v>
      </c>
      <c r="C97">
        <v>1149.5999755859375</v>
      </c>
      <c r="D97">
        <v>1142</v>
      </c>
      <c r="E97">
        <v>1148.0999755859375</v>
      </c>
      <c r="F97">
        <v>3042</v>
      </c>
      <c r="G97">
        <v>36483</v>
      </c>
      <c r="AA97">
        <v>44</v>
      </c>
    </row>
    <row r="98" spans="1:27" x14ac:dyDescent="0.25">
      <c r="A98">
        <v>42720</v>
      </c>
      <c r="B98">
        <v>1135.9000244140625</v>
      </c>
      <c r="C98">
        <v>1147.5</v>
      </c>
      <c r="D98">
        <v>1135</v>
      </c>
      <c r="E98">
        <v>1142.800048828125</v>
      </c>
      <c r="F98">
        <v>2114</v>
      </c>
      <c r="G98">
        <v>37595</v>
      </c>
      <c r="AA98">
        <v>43</v>
      </c>
    </row>
    <row r="99" spans="1:27" x14ac:dyDescent="0.25">
      <c r="A99">
        <v>42719</v>
      </c>
      <c r="B99">
        <v>1149.5999755859375</v>
      </c>
      <c r="C99">
        <v>1151.0999755859375</v>
      </c>
      <c r="D99">
        <v>1129.800048828125</v>
      </c>
      <c r="E99">
        <v>1135.0999755859375</v>
      </c>
      <c r="F99">
        <v>8217</v>
      </c>
      <c r="G99">
        <v>37380</v>
      </c>
      <c r="AA99">
        <v>42</v>
      </c>
    </row>
    <row r="100" spans="1:27" x14ac:dyDescent="0.25">
      <c r="A100">
        <v>42718</v>
      </c>
      <c r="B100">
        <v>1166</v>
      </c>
      <c r="C100">
        <v>1172.699951171875</v>
      </c>
      <c r="D100">
        <v>1147.800048828125</v>
      </c>
      <c r="E100">
        <v>1169.300048828125</v>
      </c>
      <c r="F100">
        <v>3260</v>
      </c>
      <c r="G100">
        <v>37635</v>
      </c>
      <c r="AA100">
        <v>41</v>
      </c>
    </row>
    <row r="101" spans="1:27" x14ac:dyDescent="0.25">
      <c r="A101">
        <v>42717</v>
      </c>
      <c r="B101">
        <v>1170.300048828125</v>
      </c>
      <c r="C101">
        <v>1172</v>
      </c>
      <c r="D101">
        <v>1162.0999755859375</v>
      </c>
      <c r="E101">
        <v>1164.5999755859375</v>
      </c>
      <c r="F101">
        <v>4188</v>
      </c>
      <c r="G101">
        <v>38904</v>
      </c>
      <c r="AA101">
        <v>40</v>
      </c>
    </row>
    <row r="102" spans="1:27" x14ac:dyDescent="0.25">
      <c r="A102">
        <v>42716</v>
      </c>
      <c r="B102">
        <v>1166.699951171875</v>
      </c>
      <c r="C102">
        <v>1173.300048828125</v>
      </c>
      <c r="D102">
        <v>1159.800048828125</v>
      </c>
      <c r="E102">
        <v>1171.5</v>
      </c>
      <c r="F102">
        <v>1807</v>
      </c>
      <c r="G102">
        <v>38763</v>
      </c>
      <c r="AA102">
        <v>39</v>
      </c>
    </row>
    <row r="103" spans="1:27" x14ac:dyDescent="0.25">
      <c r="A103">
        <v>42713</v>
      </c>
      <c r="B103">
        <v>1175.5</v>
      </c>
      <c r="C103">
        <v>1178.699951171875</v>
      </c>
      <c r="D103">
        <v>1164.9000244140625</v>
      </c>
      <c r="E103">
        <v>1167.699951171875</v>
      </c>
      <c r="F103">
        <v>1945</v>
      </c>
      <c r="G103">
        <v>38386</v>
      </c>
      <c r="AA103">
        <v>38</v>
      </c>
    </row>
    <row r="104" spans="1:27" x14ac:dyDescent="0.25">
      <c r="A104">
        <v>42712</v>
      </c>
      <c r="B104">
        <v>1182.0999755859375</v>
      </c>
      <c r="C104">
        <v>1185.9000244140625</v>
      </c>
      <c r="D104">
        <v>1176.9000244140625</v>
      </c>
      <c r="E104">
        <v>1178.300048828125</v>
      </c>
      <c r="F104">
        <v>3197</v>
      </c>
      <c r="G104">
        <v>38621</v>
      </c>
      <c r="AA104">
        <v>37</v>
      </c>
    </row>
    <row r="105" spans="1:27" x14ac:dyDescent="0.25">
      <c r="A105">
        <v>42711</v>
      </c>
      <c r="B105">
        <v>1175.300048828125</v>
      </c>
      <c r="C105">
        <v>1187.5</v>
      </c>
      <c r="D105">
        <v>1174.4000244140625</v>
      </c>
      <c r="E105">
        <v>1183.199951171875</v>
      </c>
      <c r="F105">
        <v>1985</v>
      </c>
      <c r="G105">
        <v>38626</v>
      </c>
      <c r="AA105">
        <v>36</v>
      </c>
    </row>
    <row r="106" spans="1:27" x14ac:dyDescent="0.25">
      <c r="A106">
        <v>42710</v>
      </c>
      <c r="B106">
        <v>1179.5999755859375</v>
      </c>
      <c r="C106">
        <v>1182.4000244140625</v>
      </c>
      <c r="D106">
        <v>1174.5</v>
      </c>
      <c r="E106">
        <v>1175.699951171875</v>
      </c>
      <c r="F106">
        <v>2676</v>
      </c>
      <c r="G106">
        <v>38965</v>
      </c>
      <c r="AA106">
        <v>35</v>
      </c>
    </row>
    <row r="107" spans="1:27" x14ac:dyDescent="0.25">
      <c r="A107">
        <v>42709</v>
      </c>
      <c r="B107">
        <v>1190</v>
      </c>
      <c r="C107">
        <v>1195.199951171875</v>
      </c>
      <c r="D107">
        <v>1165.5</v>
      </c>
      <c r="E107">
        <v>1182.300048828125</v>
      </c>
      <c r="F107">
        <v>2552</v>
      </c>
      <c r="G107">
        <v>38504</v>
      </c>
      <c r="AA107">
        <v>34</v>
      </c>
    </row>
    <row r="108" spans="1:27" x14ac:dyDescent="0.25">
      <c r="A108">
        <v>42706</v>
      </c>
      <c r="B108">
        <v>1180.4000244140625</v>
      </c>
      <c r="C108">
        <v>1185.5999755859375</v>
      </c>
      <c r="D108">
        <v>1174.9000244140625</v>
      </c>
      <c r="E108">
        <v>1183.800048828125</v>
      </c>
      <c r="F108">
        <v>3143</v>
      </c>
      <c r="G108">
        <v>38448</v>
      </c>
      <c r="AA108">
        <v>33</v>
      </c>
    </row>
    <row r="109" spans="1:27" x14ac:dyDescent="0.25">
      <c r="A109">
        <v>42705</v>
      </c>
      <c r="B109">
        <v>1181.699951171875</v>
      </c>
      <c r="C109">
        <v>1183.5999755859375</v>
      </c>
      <c r="D109">
        <v>1169.199951171875</v>
      </c>
      <c r="E109">
        <v>1175.300048828125</v>
      </c>
      <c r="F109">
        <v>2242</v>
      </c>
      <c r="G109">
        <v>38983</v>
      </c>
      <c r="AA109">
        <v>32</v>
      </c>
    </row>
    <row r="110" spans="1:27" x14ac:dyDescent="0.25">
      <c r="A110">
        <v>42704</v>
      </c>
      <c r="B110">
        <v>1198</v>
      </c>
      <c r="C110">
        <v>1200.699951171875</v>
      </c>
      <c r="D110">
        <v>1178.4000244140625</v>
      </c>
      <c r="E110">
        <v>1179.9000244140625</v>
      </c>
      <c r="F110">
        <v>2116</v>
      </c>
      <c r="G110">
        <v>39434</v>
      </c>
      <c r="AA110">
        <v>31</v>
      </c>
    </row>
    <row r="111" spans="1:27" x14ac:dyDescent="0.25">
      <c r="A111">
        <v>42703</v>
      </c>
      <c r="B111">
        <v>1203.4000244140625</v>
      </c>
      <c r="C111">
        <v>1203.4000244140625</v>
      </c>
      <c r="D111">
        <v>1189</v>
      </c>
      <c r="E111">
        <v>1197</v>
      </c>
      <c r="F111">
        <v>2863</v>
      </c>
      <c r="G111">
        <v>39740</v>
      </c>
      <c r="AA111">
        <v>30</v>
      </c>
    </row>
    <row r="112" spans="1:27" x14ac:dyDescent="0.25">
      <c r="A112">
        <v>42702</v>
      </c>
      <c r="B112">
        <v>1196.800048828125</v>
      </c>
      <c r="C112">
        <v>1205.5</v>
      </c>
      <c r="D112">
        <v>1192.0999755859375</v>
      </c>
      <c r="E112">
        <v>1200</v>
      </c>
      <c r="F112">
        <v>6270</v>
      </c>
      <c r="G112">
        <v>39810</v>
      </c>
      <c r="AA112">
        <v>29</v>
      </c>
    </row>
    <row r="113" spans="1:27" x14ac:dyDescent="0.25">
      <c r="A113">
        <v>42699</v>
      </c>
      <c r="B113">
        <v>1196.699951171875</v>
      </c>
      <c r="C113">
        <v>1200.5999755859375</v>
      </c>
      <c r="D113">
        <v>1179.0999755859375</v>
      </c>
      <c r="E113">
        <v>1187</v>
      </c>
      <c r="F113">
        <v>5324</v>
      </c>
      <c r="G113">
        <v>37953</v>
      </c>
      <c r="AA113">
        <v>28</v>
      </c>
    </row>
    <row r="114" spans="1:27" x14ac:dyDescent="0.25">
      <c r="A114">
        <v>42697</v>
      </c>
      <c r="B114">
        <v>1222</v>
      </c>
      <c r="C114">
        <v>1223</v>
      </c>
      <c r="D114">
        <v>1189.9000244140625</v>
      </c>
      <c r="E114">
        <v>1198.300048828125</v>
      </c>
      <c r="F114">
        <v>6639</v>
      </c>
      <c r="G114">
        <v>37957</v>
      </c>
      <c r="AA114">
        <v>27</v>
      </c>
    </row>
    <row r="115" spans="1:27" x14ac:dyDescent="0.25">
      <c r="A115">
        <v>42696</v>
      </c>
      <c r="B115">
        <v>1226</v>
      </c>
      <c r="C115">
        <v>1228.5</v>
      </c>
      <c r="D115">
        <v>1214</v>
      </c>
      <c r="E115">
        <v>1219.699951171875</v>
      </c>
      <c r="F115">
        <v>3856</v>
      </c>
      <c r="G115">
        <v>36999</v>
      </c>
      <c r="AA115">
        <v>26</v>
      </c>
    </row>
    <row r="116" spans="1:27" x14ac:dyDescent="0.25">
      <c r="A116">
        <v>42695</v>
      </c>
      <c r="B116">
        <v>1215.5999755859375</v>
      </c>
      <c r="C116">
        <v>1225.699951171875</v>
      </c>
      <c r="D116">
        <v>1214.0999755859375</v>
      </c>
      <c r="E116">
        <v>1218.199951171875</v>
      </c>
      <c r="F116">
        <v>1839</v>
      </c>
      <c r="G116">
        <v>36494</v>
      </c>
      <c r="AA116">
        <v>25</v>
      </c>
    </row>
    <row r="117" spans="1:27" x14ac:dyDescent="0.25">
      <c r="A117">
        <v>42692</v>
      </c>
      <c r="B117">
        <v>1220.9000244140625</v>
      </c>
      <c r="C117">
        <v>1223.699951171875</v>
      </c>
      <c r="D117">
        <v>1212</v>
      </c>
      <c r="E117">
        <v>1217.0999755859375</v>
      </c>
      <c r="F117">
        <v>4205</v>
      </c>
      <c r="G117">
        <v>36593</v>
      </c>
      <c r="AA117">
        <v>24</v>
      </c>
    </row>
    <row r="118" spans="1:27" x14ac:dyDescent="0.25">
      <c r="A118">
        <v>42691</v>
      </c>
      <c r="B118">
        <v>1236</v>
      </c>
      <c r="C118">
        <v>1238.199951171875</v>
      </c>
      <c r="D118">
        <v>1219.9000244140625</v>
      </c>
      <c r="E118">
        <v>1225.0999755859375</v>
      </c>
      <c r="F118">
        <v>2540</v>
      </c>
      <c r="G118">
        <v>35088</v>
      </c>
      <c r="AA118">
        <v>23</v>
      </c>
    </row>
    <row r="119" spans="1:27" x14ac:dyDescent="0.25">
      <c r="A119">
        <v>42690</v>
      </c>
      <c r="B119">
        <v>1236.199951171875</v>
      </c>
      <c r="C119">
        <v>1241.199951171875</v>
      </c>
      <c r="D119">
        <v>1230</v>
      </c>
      <c r="E119">
        <v>1232.5999755859375</v>
      </c>
      <c r="F119">
        <v>3735</v>
      </c>
      <c r="G119">
        <v>34896</v>
      </c>
      <c r="AA119">
        <v>22</v>
      </c>
    </row>
    <row r="120" spans="1:27" x14ac:dyDescent="0.25">
      <c r="A120">
        <v>42689</v>
      </c>
      <c r="B120">
        <v>1234.5999755859375</v>
      </c>
      <c r="C120">
        <v>1238.199951171875</v>
      </c>
      <c r="D120">
        <v>1227.699951171875</v>
      </c>
      <c r="E120">
        <v>1233</v>
      </c>
      <c r="F120">
        <v>3732</v>
      </c>
      <c r="G120">
        <v>33940</v>
      </c>
      <c r="AA120">
        <v>21</v>
      </c>
    </row>
    <row r="121" spans="1:27" x14ac:dyDescent="0.25">
      <c r="A121">
        <v>42688</v>
      </c>
      <c r="B121">
        <v>1236.699951171875</v>
      </c>
      <c r="C121">
        <v>1238.5999755859375</v>
      </c>
      <c r="D121">
        <v>1218.9000244140625</v>
      </c>
      <c r="E121">
        <v>1229.5</v>
      </c>
      <c r="F121">
        <v>5374</v>
      </c>
      <c r="G121">
        <v>33856</v>
      </c>
      <c r="AA121">
        <v>20</v>
      </c>
    </row>
    <row r="122" spans="1:27" x14ac:dyDescent="0.25">
      <c r="A122">
        <v>42685</v>
      </c>
      <c r="B122">
        <v>1272.9000244140625</v>
      </c>
      <c r="C122">
        <v>1273.5999755859375</v>
      </c>
      <c r="D122">
        <v>1229</v>
      </c>
      <c r="E122">
        <v>1232.199951171875</v>
      </c>
      <c r="F122">
        <v>4334</v>
      </c>
      <c r="G122">
        <v>32374</v>
      </c>
      <c r="AA122">
        <v>19</v>
      </c>
    </row>
    <row r="123" spans="1:27" x14ac:dyDescent="0.25">
      <c r="A123">
        <v>42684</v>
      </c>
      <c r="B123">
        <v>1288.199951171875</v>
      </c>
      <c r="C123">
        <v>1300</v>
      </c>
      <c r="D123">
        <v>1264.800048828125</v>
      </c>
      <c r="E123">
        <v>1275.699951171875</v>
      </c>
      <c r="F123">
        <v>5376</v>
      </c>
      <c r="G123">
        <v>33277</v>
      </c>
      <c r="AA123">
        <v>18</v>
      </c>
    </row>
    <row r="124" spans="1:27" x14ac:dyDescent="0.25">
      <c r="A124">
        <v>42683</v>
      </c>
      <c r="B124">
        <v>1284.0999755859375</v>
      </c>
      <c r="C124">
        <v>1347.4000244140625</v>
      </c>
      <c r="D124">
        <v>1279.5999755859375</v>
      </c>
      <c r="E124">
        <v>1283.9000244140625</v>
      </c>
      <c r="F124">
        <v>5914</v>
      </c>
      <c r="G124">
        <v>34150</v>
      </c>
      <c r="AA124">
        <v>17</v>
      </c>
    </row>
    <row r="125" spans="1:27" x14ac:dyDescent="0.25">
      <c r="A125">
        <v>42682</v>
      </c>
      <c r="B125">
        <v>1294.4000244140625</v>
      </c>
      <c r="C125">
        <v>1301.199951171875</v>
      </c>
      <c r="D125">
        <v>1284.0999755859375</v>
      </c>
      <c r="E125">
        <v>1285</v>
      </c>
      <c r="F125">
        <v>2476</v>
      </c>
      <c r="G125">
        <v>33417</v>
      </c>
      <c r="AA125">
        <v>16</v>
      </c>
    </row>
    <row r="126" spans="1:27" x14ac:dyDescent="0.25">
      <c r="A126">
        <v>42681</v>
      </c>
      <c r="B126">
        <v>1304.199951171875</v>
      </c>
      <c r="C126">
        <v>1307</v>
      </c>
      <c r="D126">
        <v>1289.5999755859375</v>
      </c>
      <c r="E126">
        <v>1290.0999755859375</v>
      </c>
      <c r="F126">
        <v>2548</v>
      </c>
      <c r="G126">
        <v>32914</v>
      </c>
      <c r="AA126">
        <v>15</v>
      </c>
    </row>
    <row r="127" spans="1:27" x14ac:dyDescent="0.25">
      <c r="A127">
        <v>42678</v>
      </c>
      <c r="B127">
        <v>1313.5</v>
      </c>
      <c r="C127">
        <v>1317.699951171875</v>
      </c>
      <c r="D127">
        <v>1306.4000244140625</v>
      </c>
      <c r="E127">
        <v>1315.5</v>
      </c>
      <c r="F127">
        <v>2186</v>
      </c>
      <c r="G127">
        <v>32271</v>
      </c>
      <c r="AA127">
        <v>14</v>
      </c>
    </row>
    <row r="128" spans="1:27" x14ac:dyDescent="0.25">
      <c r="A128">
        <v>42677</v>
      </c>
      <c r="B128">
        <v>1309.9000244140625</v>
      </c>
      <c r="C128">
        <v>1316.800048828125</v>
      </c>
      <c r="D128">
        <v>1299.9000244140625</v>
      </c>
      <c r="E128">
        <v>1314</v>
      </c>
      <c r="F128">
        <v>2997</v>
      </c>
      <c r="G128">
        <v>31806</v>
      </c>
      <c r="AA128">
        <v>13</v>
      </c>
    </row>
    <row r="129" spans="1:27" x14ac:dyDescent="0.25">
      <c r="A129">
        <v>42676</v>
      </c>
      <c r="B129">
        <v>1300.5999755859375</v>
      </c>
      <c r="C129">
        <v>1319</v>
      </c>
      <c r="D129">
        <v>1300.5999755859375</v>
      </c>
      <c r="E129">
        <v>1318.699951171875</v>
      </c>
      <c r="F129">
        <v>3622</v>
      </c>
      <c r="G129">
        <v>31301</v>
      </c>
      <c r="AA129">
        <v>12</v>
      </c>
    </row>
    <row r="130" spans="1:27" x14ac:dyDescent="0.25">
      <c r="A130">
        <v>42675</v>
      </c>
      <c r="B130">
        <v>1288.5999755859375</v>
      </c>
      <c r="C130">
        <v>1303.0999755859375</v>
      </c>
      <c r="D130">
        <v>1288.0999755859375</v>
      </c>
      <c r="E130">
        <v>1298.5999755859375</v>
      </c>
      <c r="F130">
        <v>3148</v>
      </c>
      <c r="G130">
        <v>29983</v>
      </c>
      <c r="AA130">
        <v>11</v>
      </c>
    </row>
    <row r="131" spans="1:27" x14ac:dyDescent="0.25">
      <c r="A131">
        <v>42674</v>
      </c>
      <c r="B131">
        <v>1289.5999755859375</v>
      </c>
      <c r="C131">
        <v>1289.9000244140625</v>
      </c>
      <c r="D131">
        <v>1282.800048828125</v>
      </c>
      <c r="E131">
        <v>1283.4000244140625</v>
      </c>
      <c r="F131">
        <v>516</v>
      </c>
      <c r="G131">
        <v>29388</v>
      </c>
      <c r="AA131">
        <v>10</v>
      </c>
    </row>
    <row r="132" spans="1:27" x14ac:dyDescent="0.25">
      <c r="A132">
        <v>42671</v>
      </c>
      <c r="B132">
        <v>1279.699951171875</v>
      </c>
      <c r="C132">
        <v>1293.5999755859375</v>
      </c>
      <c r="D132">
        <v>1273.300048828125</v>
      </c>
      <c r="E132">
        <v>1286.9000244140625</v>
      </c>
      <c r="F132">
        <v>1933</v>
      </c>
      <c r="G132">
        <v>29246</v>
      </c>
      <c r="AA132">
        <v>9</v>
      </c>
    </row>
    <row r="133" spans="1:27" x14ac:dyDescent="0.25">
      <c r="A133">
        <v>42670</v>
      </c>
      <c r="B133">
        <v>1277</v>
      </c>
      <c r="C133">
        <v>1283.5999755859375</v>
      </c>
      <c r="D133">
        <v>1276.300048828125</v>
      </c>
      <c r="E133">
        <v>1279.699951171875</v>
      </c>
      <c r="F133">
        <v>3111</v>
      </c>
      <c r="G133">
        <v>28958</v>
      </c>
      <c r="AA133">
        <v>8</v>
      </c>
    </row>
    <row r="134" spans="1:27" x14ac:dyDescent="0.25">
      <c r="A134">
        <v>42669</v>
      </c>
      <c r="B134">
        <v>1285.199951171875</v>
      </c>
      <c r="C134">
        <v>1286.5999755859375</v>
      </c>
      <c r="D134">
        <v>1275.9000244140625</v>
      </c>
      <c r="E134">
        <v>1276.5999755859375</v>
      </c>
      <c r="F134">
        <v>3346</v>
      </c>
      <c r="G134">
        <v>26728</v>
      </c>
      <c r="AA134">
        <v>7</v>
      </c>
    </row>
    <row r="135" spans="1:27" x14ac:dyDescent="0.25">
      <c r="A135">
        <v>42668</v>
      </c>
      <c r="B135">
        <v>1273.199951171875</v>
      </c>
      <c r="C135">
        <v>1287.4000244140625</v>
      </c>
      <c r="D135">
        <v>1273.199951171875</v>
      </c>
      <c r="E135">
        <v>1283.5999755859375</v>
      </c>
      <c r="F135">
        <v>1845</v>
      </c>
      <c r="G135">
        <v>25733</v>
      </c>
      <c r="AA135">
        <v>6</v>
      </c>
    </row>
    <row r="136" spans="1:27" x14ac:dyDescent="0.25">
      <c r="A136">
        <v>42667</v>
      </c>
      <c r="B136">
        <v>1276.199951171875</v>
      </c>
      <c r="C136">
        <v>1282.0999755859375</v>
      </c>
      <c r="D136">
        <v>1270</v>
      </c>
      <c r="E136">
        <v>1273.5</v>
      </c>
      <c r="F136">
        <v>7355</v>
      </c>
      <c r="G136">
        <v>24990</v>
      </c>
      <c r="AA136">
        <v>5</v>
      </c>
    </row>
    <row r="137" spans="1:27" x14ac:dyDescent="0.25">
      <c r="A137">
        <v>42664</v>
      </c>
      <c r="B137">
        <v>1277</v>
      </c>
      <c r="C137">
        <v>1279.5</v>
      </c>
      <c r="D137">
        <v>1273.199951171875</v>
      </c>
      <c r="E137">
        <v>1278.5</v>
      </c>
      <c r="F137">
        <v>4536</v>
      </c>
      <c r="G137">
        <v>25592</v>
      </c>
      <c r="AA137">
        <v>4</v>
      </c>
    </row>
    <row r="138" spans="1:27" x14ac:dyDescent="0.25">
      <c r="A138">
        <v>42663</v>
      </c>
      <c r="B138">
        <v>1281.199951171875</v>
      </c>
      <c r="C138">
        <v>1285.199951171875</v>
      </c>
      <c r="D138">
        <v>1277</v>
      </c>
      <c r="E138">
        <v>1278.800048828125</v>
      </c>
      <c r="F138">
        <v>2589</v>
      </c>
      <c r="G138">
        <v>24372</v>
      </c>
      <c r="AA138">
        <v>3</v>
      </c>
    </row>
    <row r="139" spans="1:27" x14ac:dyDescent="0.25">
      <c r="A139">
        <v>42662</v>
      </c>
      <c r="B139">
        <v>1275.199951171875</v>
      </c>
      <c r="C139">
        <v>1284.300048828125</v>
      </c>
      <c r="D139">
        <v>1273.199951171875</v>
      </c>
      <c r="E139">
        <v>1281.199951171875</v>
      </c>
      <c r="F139">
        <v>1677</v>
      </c>
      <c r="G139">
        <v>24361</v>
      </c>
      <c r="AA139">
        <v>2</v>
      </c>
    </row>
    <row r="140" spans="1:27" x14ac:dyDescent="0.25">
      <c r="A140">
        <v>42661</v>
      </c>
      <c r="B140">
        <v>1267.5</v>
      </c>
      <c r="C140">
        <v>1275.4000244140625</v>
      </c>
      <c r="D140">
        <v>1267.5</v>
      </c>
      <c r="E140">
        <v>1274.199951171875</v>
      </c>
      <c r="F140">
        <v>2916</v>
      </c>
      <c r="G140">
        <v>23669</v>
      </c>
      <c r="AA140">
        <v>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139"/>
  <sheetViews>
    <sheetView topLeftCell="J1" workbookViewId="0">
      <pane ySplit="2" topLeftCell="A3" activePane="bottomLeft" state="frozen"/>
      <selection pane="bottomLeft" activeCell="AH3" sqref="AH3"/>
    </sheetView>
  </sheetViews>
  <sheetFormatPr defaultRowHeight="15" x14ac:dyDescent="0.25"/>
  <cols>
    <col min="1" max="1" width="12.7109375" customWidth="1"/>
    <col min="2" max="2" width="14.7109375" customWidth="1"/>
    <col min="3" max="3" width="12.7109375" customWidth="1"/>
    <col min="33" max="36" width="12.7109375" customWidth="1"/>
  </cols>
  <sheetData>
    <row r="1" spans="1:36" s="1" customFormat="1" x14ac:dyDescent="0.25">
      <c r="A1" s="12" t="s">
        <v>28</v>
      </c>
      <c r="B1" s="12" t="s">
        <v>30</v>
      </c>
      <c r="C1" s="12" t="s">
        <v>29</v>
      </c>
      <c r="D1" s="12"/>
      <c r="E1" s="12" t="s">
        <v>37</v>
      </c>
      <c r="F1" s="12"/>
      <c r="G1" s="12"/>
      <c r="H1" s="12"/>
      <c r="I1" s="11"/>
      <c r="J1" s="11"/>
      <c r="K1" s="11"/>
      <c r="L1" s="12" t="s">
        <v>38</v>
      </c>
      <c r="M1" s="11"/>
      <c r="N1" s="11"/>
      <c r="O1" s="11"/>
      <c r="P1" s="11"/>
      <c r="Q1" s="11"/>
      <c r="R1" s="11"/>
      <c r="S1" s="12" t="s">
        <v>39</v>
      </c>
      <c r="T1" s="11"/>
      <c r="U1" s="11"/>
      <c r="V1" s="11"/>
      <c r="W1" s="11"/>
      <c r="X1" s="11"/>
      <c r="Y1" s="11"/>
      <c r="Z1" s="12" t="s">
        <v>40</v>
      </c>
      <c r="AA1" s="11"/>
      <c r="AB1" s="11"/>
      <c r="AC1" s="11"/>
      <c r="AD1" s="11"/>
      <c r="AE1" s="11"/>
      <c r="AF1" s="12"/>
      <c r="AG1" s="12" t="s">
        <v>42</v>
      </c>
      <c r="AH1" s="12"/>
      <c r="AI1" s="12"/>
      <c r="AJ1" s="12"/>
    </row>
    <row r="2" spans="1:36" x14ac:dyDescent="0.25">
      <c r="A2" s="11">
        <f>B2-1</f>
        <v>0</v>
      </c>
      <c r="B2" s="11">
        <v>1</v>
      </c>
      <c r="C2" s="11">
        <v>1274.199951171875</v>
      </c>
      <c r="D2" s="11"/>
      <c r="E2" s="12" t="s">
        <v>33</v>
      </c>
      <c r="F2" s="12" t="s">
        <v>31</v>
      </c>
      <c r="G2" s="12" t="s">
        <v>32</v>
      </c>
      <c r="H2" s="12" t="s">
        <v>34</v>
      </c>
      <c r="I2" s="13" t="s">
        <v>35</v>
      </c>
      <c r="J2" s="12" t="s">
        <v>36</v>
      </c>
      <c r="K2" s="12"/>
      <c r="L2" s="12" t="s">
        <v>33</v>
      </c>
      <c r="M2" s="12" t="s">
        <v>31</v>
      </c>
      <c r="N2" s="12" t="s">
        <v>32</v>
      </c>
      <c r="O2" s="12" t="s">
        <v>34</v>
      </c>
      <c r="P2" s="13" t="s">
        <v>35</v>
      </c>
      <c r="Q2" s="12" t="s">
        <v>36</v>
      </c>
      <c r="R2" s="12"/>
      <c r="S2" s="12" t="s">
        <v>33</v>
      </c>
      <c r="T2" s="12" t="s">
        <v>31</v>
      </c>
      <c r="U2" s="12" t="s">
        <v>32</v>
      </c>
      <c r="V2" s="12" t="s">
        <v>34</v>
      </c>
      <c r="W2" s="13" t="s">
        <v>35</v>
      </c>
      <c r="X2" s="12" t="s">
        <v>36</v>
      </c>
      <c r="Y2" s="12"/>
      <c r="Z2" s="12" t="s">
        <v>33</v>
      </c>
      <c r="AA2" s="12" t="s">
        <v>31</v>
      </c>
      <c r="AB2" s="12" t="s">
        <v>32</v>
      </c>
      <c r="AC2" s="12" t="s">
        <v>34</v>
      </c>
      <c r="AD2" s="13" t="s">
        <v>35</v>
      </c>
      <c r="AE2" s="12" t="s">
        <v>36</v>
      </c>
      <c r="AF2" s="11"/>
      <c r="AG2" s="12" t="s">
        <v>41</v>
      </c>
      <c r="AH2" s="12" t="s">
        <v>43</v>
      </c>
      <c r="AI2" s="12" t="s">
        <v>44</v>
      </c>
      <c r="AJ2" s="12" t="s">
        <v>45</v>
      </c>
    </row>
    <row r="3" spans="1:36" x14ac:dyDescent="0.25">
      <c r="A3">
        <f t="shared" ref="A3:A66" si="0">B3-1</f>
        <v>1</v>
      </c>
      <c r="B3">
        <v>2</v>
      </c>
      <c r="C3">
        <v>1281.199951171875</v>
      </c>
      <c r="E3">
        <v>1279.8499908447266</v>
      </c>
      <c r="F3">
        <f t="shared" ref="F3:F34" si="1">C3-E3</f>
        <v>1.3499603271484375</v>
      </c>
      <c r="G3">
        <f>SUM($F$1:F3)</f>
        <v>1.3499603271484375</v>
      </c>
      <c r="L3">
        <v>1289.2499923706055</v>
      </c>
      <c r="M3">
        <f t="shared" ref="M3:M34" si="2">C3-L3</f>
        <v>-8.0500411987304688</v>
      </c>
      <c r="N3">
        <f>SUM($M$3:M3)</f>
        <v>-8.0500411987304688</v>
      </c>
      <c r="S3" s="5">
        <v>1251.0124931335449</v>
      </c>
      <c r="T3">
        <f t="shared" ref="T3:T34" si="3">C3-S3</f>
        <v>30.187458038330078</v>
      </c>
      <c r="U3">
        <f>SUM($T$3:T3)</f>
        <v>30.187458038330078</v>
      </c>
      <c r="Z3">
        <v>1211.979679107666</v>
      </c>
      <c r="AA3">
        <f t="shared" ref="AA3:AA34" si="4">C3-Z3</f>
        <v>69.220272064208984</v>
      </c>
      <c r="AB3">
        <f>SUM($AA$3:AA3)</f>
        <v>69.220272064208984</v>
      </c>
      <c r="AG3">
        <v>8</v>
      </c>
      <c r="AH3">
        <f>AVERAGE(J10,J18,J26,J34,J42,J50,J58,J66)</f>
        <v>2.9838916853402102</v>
      </c>
      <c r="AI3">
        <f>LOG(AG3)</f>
        <v>0.90308998699194354</v>
      </c>
      <c r="AJ3">
        <f>LOG(AH3)</f>
        <v>0.47478305428560935</v>
      </c>
    </row>
    <row r="4" spans="1:36" x14ac:dyDescent="0.25">
      <c r="A4">
        <f t="shared" si="0"/>
        <v>2</v>
      </c>
      <c r="B4">
        <v>3</v>
      </c>
      <c r="C4">
        <v>1278.800048828125</v>
      </c>
      <c r="E4">
        <v>1279.8499908447266</v>
      </c>
      <c r="F4">
        <f t="shared" si="1"/>
        <v>-1.0499420166015625</v>
      </c>
      <c r="G4">
        <f>SUM($F$1:F4)</f>
        <v>0.300018310546875</v>
      </c>
      <c r="L4">
        <v>1289.2499923706055</v>
      </c>
      <c r="M4">
        <f t="shared" si="2"/>
        <v>-10.449943542480469</v>
      </c>
      <c r="N4">
        <f>SUM($M$3:M4)</f>
        <v>-18.499984741210938</v>
      </c>
      <c r="S4" s="5">
        <v>1251.0124931335449</v>
      </c>
      <c r="T4">
        <f t="shared" si="3"/>
        <v>27.787555694580078</v>
      </c>
      <c r="U4">
        <f>SUM($T$3:T4)</f>
        <v>57.975013732910156</v>
      </c>
      <c r="Z4">
        <v>1211.979679107666</v>
      </c>
      <c r="AA4">
        <f t="shared" si="4"/>
        <v>66.820369720458984</v>
      </c>
      <c r="AB4">
        <f>SUM($AA$3:AA4)</f>
        <v>136.04064178466797</v>
      </c>
      <c r="AG4">
        <v>16</v>
      </c>
      <c r="AH4">
        <f>AVERAGE(Q18,Q34,Q50,Q66)</f>
        <v>6.894903533353907</v>
      </c>
      <c r="AI4">
        <f t="shared" ref="AI4:AI6" si="5">LOG(AG4)</f>
        <v>1.2041199826559248</v>
      </c>
      <c r="AJ4">
        <f t="shared" ref="AJ4:AJ6" si="6">LOG(AH4)</f>
        <v>0.83852819433708092</v>
      </c>
    </row>
    <row r="5" spans="1:36" x14ac:dyDescent="0.25">
      <c r="A5">
        <f t="shared" si="0"/>
        <v>3</v>
      </c>
      <c r="B5">
        <v>4</v>
      </c>
      <c r="C5">
        <v>1278.5</v>
      </c>
      <c r="E5">
        <v>1279.8499908447266</v>
      </c>
      <c r="F5">
        <f t="shared" si="1"/>
        <v>-1.3499908447265625</v>
      </c>
      <c r="G5">
        <f>SUM($F$1:F5)</f>
        <v>-1.0499725341796875</v>
      </c>
      <c r="L5">
        <v>1289.2499923706055</v>
      </c>
      <c r="M5">
        <f t="shared" si="2"/>
        <v>-10.749992370605469</v>
      </c>
      <c r="N5">
        <f>SUM($M$3:M5)</f>
        <v>-29.249977111816406</v>
      </c>
      <c r="S5" s="5">
        <v>1251.0124931335449</v>
      </c>
      <c r="T5">
        <f t="shared" si="3"/>
        <v>27.487506866455078</v>
      </c>
      <c r="U5">
        <f>SUM($T$3:T5)</f>
        <v>85.462520599365234</v>
      </c>
      <c r="Z5">
        <v>1211.979679107666</v>
      </c>
      <c r="AA5">
        <f t="shared" si="4"/>
        <v>66.520320892333984</v>
      </c>
      <c r="AB5">
        <f>SUM($AA$3:AA5)</f>
        <v>202.56096267700195</v>
      </c>
      <c r="AG5">
        <v>32</v>
      </c>
      <c r="AH5">
        <f>AVERAGE(X34,X66)</f>
        <v>14.028284230769337</v>
      </c>
      <c r="AI5">
        <f t="shared" si="5"/>
        <v>1.505149978319906</v>
      </c>
      <c r="AJ5">
        <f t="shared" si="6"/>
        <v>1.1470045566537319</v>
      </c>
    </row>
    <row r="6" spans="1:36" x14ac:dyDescent="0.25">
      <c r="A6">
        <f t="shared" si="0"/>
        <v>4</v>
      </c>
      <c r="B6">
        <v>5</v>
      </c>
      <c r="C6">
        <v>1273.5</v>
      </c>
      <c r="E6">
        <v>1279.8499908447266</v>
      </c>
      <c r="F6">
        <f t="shared" si="1"/>
        <v>-6.3499908447265625</v>
      </c>
      <c r="G6">
        <f>SUM($F$1:F6)</f>
        <v>-7.39996337890625</v>
      </c>
      <c r="L6">
        <v>1289.2499923706055</v>
      </c>
      <c r="M6">
        <f t="shared" si="2"/>
        <v>-15.749992370605469</v>
      </c>
      <c r="N6">
        <f>SUM($M$3:M6)</f>
        <v>-44.999969482421875</v>
      </c>
      <c r="S6" s="5">
        <v>1251.0124931335449</v>
      </c>
      <c r="T6">
        <f t="shared" si="3"/>
        <v>22.487506866455078</v>
      </c>
      <c r="U6">
        <f>SUM($T$3:T6)</f>
        <v>107.95002746582031</v>
      </c>
      <c r="Z6">
        <v>1211.979679107666</v>
      </c>
      <c r="AA6">
        <f t="shared" si="4"/>
        <v>61.520320892333984</v>
      </c>
      <c r="AB6">
        <f>SUM($AA$3:AA6)</f>
        <v>264.08128356933594</v>
      </c>
      <c r="AG6">
        <v>64</v>
      </c>
      <c r="AH6">
        <f>AE66</f>
        <v>25.435438555530673</v>
      </c>
      <c r="AI6">
        <f t="shared" si="5"/>
        <v>1.8061799739838871</v>
      </c>
      <c r="AJ6">
        <f t="shared" si="6"/>
        <v>1.4054392300980991</v>
      </c>
    </row>
    <row r="7" spans="1:36" x14ac:dyDescent="0.25">
      <c r="A7">
        <f t="shared" si="0"/>
        <v>5</v>
      </c>
      <c r="B7">
        <v>6</v>
      </c>
      <c r="C7">
        <v>1283.5999755859375</v>
      </c>
      <c r="E7">
        <v>1279.8499908447266</v>
      </c>
      <c r="F7">
        <f t="shared" si="1"/>
        <v>3.7499847412109375</v>
      </c>
      <c r="G7">
        <f>SUM($F$1:F7)</f>
        <v>-3.6499786376953125</v>
      </c>
      <c r="L7">
        <v>1289.2499923706055</v>
      </c>
      <c r="M7">
        <f t="shared" si="2"/>
        <v>-5.6500167846679688</v>
      </c>
      <c r="N7">
        <f>SUM($M$3:M7)</f>
        <v>-50.649986267089844</v>
      </c>
      <c r="S7" s="5">
        <v>1251.0124931335449</v>
      </c>
      <c r="T7">
        <f t="shared" si="3"/>
        <v>32.587482452392578</v>
      </c>
      <c r="U7">
        <f>SUM($T$3:T7)</f>
        <v>140.53750991821289</v>
      </c>
      <c r="Z7">
        <v>1211.979679107666</v>
      </c>
      <c r="AA7">
        <f t="shared" si="4"/>
        <v>71.620296478271484</v>
      </c>
      <c r="AB7">
        <f>SUM($AA$3:AA7)</f>
        <v>335.70158004760742</v>
      </c>
    </row>
    <row r="8" spans="1:36" x14ac:dyDescent="0.25">
      <c r="A8">
        <f t="shared" si="0"/>
        <v>6</v>
      </c>
      <c r="B8">
        <v>7</v>
      </c>
      <c r="C8">
        <v>1276.5999755859375</v>
      </c>
      <c r="E8">
        <v>1279.8499908447266</v>
      </c>
      <c r="F8">
        <f t="shared" si="1"/>
        <v>-3.2500152587890625</v>
      </c>
      <c r="G8">
        <f>SUM($F$1:F8)</f>
        <v>-6.899993896484375</v>
      </c>
      <c r="L8">
        <v>1289.2499923706055</v>
      </c>
      <c r="M8">
        <f t="shared" si="2"/>
        <v>-12.650016784667969</v>
      </c>
      <c r="N8">
        <f>SUM($M$3:M8)</f>
        <v>-63.300003051757813</v>
      </c>
      <c r="S8" s="5">
        <v>1251.0124931335449</v>
      </c>
      <c r="T8">
        <f t="shared" si="3"/>
        <v>25.587482452392578</v>
      </c>
      <c r="U8">
        <f>SUM($T$3:T8)</f>
        <v>166.12499237060547</v>
      </c>
      <c r="Z8">
        <v>1211.979679107666</v>
      </c>
      <c r="AA8">
        <f t="shared" si="4"/>
        <v>64.620296478271484</v>
      </c>
      <c r="AB8">
        <f>SUM($AA$3:AA8)</f>
        <v>400.32187652587891</v>
      </c>
      <c r="AI8" s="12" t="s">
        <v>46</v>
      </c>
      <c r="AJ8" s="12">
        <f>SLOPE(AJ3:AJ6,AI3:AI6)</f>
        <v>1.0299454985924164</v>
      </c>
    </row>
    <row r="9" spans="1:36" x14ac:dyDescent="0.25">
      <c r="A9">
        <f t="shared" si="0"/>
        <v>7</v>
      </c>
      <c r="B9">
        <v>8</v>
      </c>
      <c r="C9">
        <v>1279.699951171875</v>
      </c>
      <c r="E9">
        <v>1279.8499908447266</v>
      </c>
      <c r="F9">
        <f t="shared" si="1"/>
        <v>-0.1500396728515625</v>
      </c>
      <c r="G9">
        <f>SUM($F$1:F9)</f>
        <v>-7.0500335693359375</v>
      </c>
      <c r="L9">
        <v>1289.2499923706055</v>
      </c>
      <c r="M9">
        <f t="shared" si="2"/>
        <v>-9.5500411987304688</v>
      </c>
      <c r="N9">
        <f>SUM($M$3:M9)</f>
        <v>-72.850044250488281</v>
      </c>
      <c r="S9" s="5">
        <v>1251.0124931335449</v>
      </c>
      <c r="T9">
        <f t="shared" si="3"/>
        <v>28.687458038330078</v>
      </c>
      <c r="U9">
        <f>SUM($T$3:T9)</f>
        <v>194.81245040893555</v>
      </c>
      <c r="Z9">
        <v>1211.979679107666</v>
      </c>
      <c r="AA9">
        <f t="shared" si="4"/>
        <v>67.720272064208984</v>
      </c>
      <c r="AB9">
        <f>SUM($AA$3:AA9)</f>
        <v>468.04214859008789</v>
      </c>
    </row>
    <row r="10" spans="1:36" s="5" customFormat="1" x14ac:dyDescent="0.25">
      <c r="A10" s="4">
        <f t="shared" si="0"/>
        <v>8</v>
      </c>
      <c r="B10" s="4">
        <v>9</v>
      </c>
      <c r="C10" s="4">
        <v>1286.9000244140625</v>
      </c>
      <c r="D10" s="4"/>
      <c r="E10" s="3">
        <f>AVERAGE(C3:C10)</f>
        <v>1279.8499908447266</v>
      </c>
      <c r="F10" s="3">
        <f t="shared" si="1"/>
        <v>7.0500335693359375</v>
      </c>
      <c r="G10" s="3">
        <f>SUM($F$1:F10)</f>
        <v>0</v>
      </c>
      <c r="H10" s="3">
        <f>MAX(G1:G10)-MIN(G1:G10)</f>
        <v>8.7499237060546875</v>
      </c>
      <c r="I10" s="3">
        <f>_xlfn.STDEV.P(C3:C10)</f>
        <v>3.8636139187606204</v>
      </c>
      <c r="J10" s="3">
        <f t="shared" ref="J10" si="7">H10/I10</f>
        <v>2.2646992919161835</v>
      </c>
      <c r="L10" s="5">
        <v>1289.2499923706055</v>
      </c>
      <c r="M10">
        <f t="shared" si="2"/>
        <v>-2.3499679565429688</v>
      </c>
      <c r="N10">
        <f>SUM($M$3:M10)</f>
        <v>-75.20001220703125</v>
      </c>
      <c r="S10" s="5">
        <v>1251.0124931335449</v>
      </c>
      <c r="T10">
        <f t="shared" si="3"/>
        <v>35.887531280517578</v>
      </c>
      <c r="U10">
        <f>SUM($T$3:T10)</f>
        <v>230.69998168945313</v>
      </c>
      <c r="Z10" s="5">
        <v>1211.979679107666</v>
      </c>
      <c r="AA10">
        <f t="shared" si="4"/>
        <v>74.920345306396484</v>
      </c>
      <c r="AB10">
        <f>SUM($AA$3:AA10)</f>
        <v>542.96249389648438</v>
      </c>
    </row>
    <row r="11" spans="1:36" x14ac:dyDescent="0.25">
      <c r="A11">
        <f t="shared" si="0"/>
        <v>9</v>
      </c>
      <c r="B11">
        <v>10</v>
      </c>
      <c r="C11">
        <v>1283.4000244140625</v>
      </c>
      <c r="E11">
        <v>1298.6499938964844</v>
      </c>
      <c r="F11">
        <f t="shared" si="1"/>
        <v>-15.249969482421875</v>
      </c>
      <c r="G11">
        <f>SUM($F$11:F11)</f>
        <v>-15.249969482421875</v>
      </c>
      <c r="I11" s="2"/>
      <c r="L11">
        <v>1289.2499923706055</v>
      </c>
      <c r="M11">
        <f t="shared" si="2"/>
        <v>-5.8499679565429688</v>
      </c>
      <c r="N11">
        <f>SUM($M$3:M11)</f>
        <v>-81.049980163574219</v>
      </c>
      <c r="S11" s="5">
        <v>1251.0124931335449</v>
      </c>
      <c r="T11">
        <f t="shared" si="3"/>
        <v>32.387531280517578</v>
      </c>
      <c r="U11">
        <f>SUM($T$3:T11)</f>
        <v>263.0875129699707</v>
      </c>
      <c r="Z11">
        <v>1211.979679107666</v>
      </c>
      <c r="AA11">
        <f t="shared" si="4"/>
        <v>71.420345306396484</v>
      </c>
      <c r="AB11">
        <f>SUM($AA$3:AA11)</f>
        <v>614.38283920288086</v>
      </c>
    </row>
    <row r="12" spans="1:36" x14ac:dyDescent="0.25">
      <c r="A12">
        <f t="shared" si="0"/>
        <v>10</v>
      </c>
      <c r="B12">
        <v>11</v>
      </c>
      <c r="C12">
        <v>1298.5999755859375</v>
      </c>
      <c r="E12">
        <v>1298.6499938964844</v>
      </c>
      <c r="F12">
        <f t="shared" si="1"/>
        <v>-5.0018310546875E-2</v>
      </c>
      <c r="G12">
        <f>SUM($F$11:F12)</f>
        <v>-15.29998779296875</v>
      </c>
      <c r="L12">
        <v>1289.2499923706055</v>
      </c>
      <c r="M12">
        <f t="shared" si="2"/>
        <v>9.3499832153320313</v>
      </c>
      <c r="N12">
        <f>SUM($M$3:M12)</f>
        <v>-71.699996948242188</v>
      </c>
      <c r="S12" s="5">
        <v>1251.0124931335449</v>
      </c>
      <c r="T12">
        <f t="shared" si="3"/>
        <v>47.587482452392578</v>
      </c>
      <c r="U12">
        <f>SUM($T$3:T12)</f>
        <v>310.67499542236328</v>
      </c>
      <c r="Z12">
        <v>1211.979679107666</v>
      </c>
      <c r="AA12">
        <f t="shared" si="4"/>
        <v>86.620296478271484</v>
      </c>
      <c r="AB12">
        <f>SUM($AA$3:AA12)</f>
        <v>701.00313568115234</v>
      </c>
    </row>
    <row r="13" spans="1:36" x14ac:dyDescent="0.25">
      <c r="A13">
        <f t="shared" si="0"/>
        <v>11</v>
      </c>
      <c r="B13">
        <v>12</v>
      </c>
      <c r="C13">
        <v>1318.699951171875</v>
      </c>
      <c r="E13">
        <v>1298.6499938964844</v>
      </c>
      <c r="F13">
        <f t="shared" si="1"/>
        <v>20.049957275390625</v>
      </c>
      <c r="G13">
        <f>SUM($F$11:F13)</f>
        <v>4.749969482421875</v>
      </c>
      <c r="L13">
        <v>1289.2499923706055</v>
      </c>
      <c r="M13">
        <f t="shared" si="2"/>
        <v>29.449958801269531</v>
      </c>
      <c r="N13">
        <f>SUM($M$3:M13)</f>
        <v>-42.250038146972656</v>
      </c>
      <c r="S13" s="5">
        <v>1251.0124931335449</v>
      </c>
      <c r="T13">
        <f t="shared" si="3"/>
        <v>67.687458038330078</v>
      </c>
      <c r="U13">
        <f>SUM($T$3:T13)</f>
        <v>378.36245346069336</v>
      </c>
      <c r="Z13">
        <v>1211.979679107666</v>
      </c>
      <c r="AA13">
        <f t="shared" si="4"/>
        <v>106.72027206420898</v>
      </c>
      <c r="AB13">
        <f>SUM($AA$3:AA13)</f>
        <v>807.72340774536133</v>
      </c>
    </row>
    <row r="14" spans="1:36" x14ac:dyDescent="0.25">
      <c r="A14">
        <f t="shared" si="0"/>
        <v>12</v>
      </c>
      <c r="B14">
        <v>13</v>
      </c>
      <c r="C14">
        <v>1314</v>
      </c>
      <c r="E14">
        <v>1298.6499938964844</v>
      </c>
      <c r="F14">
        <f t="shared" si="1"/>
        <v>15.350006103515625</v>
      </c>
      <c r="G14">
        <f>SUM($F$11:F14)</f>
        <v>20.0999755859375</v>
      </c>
      <c r="L14">
        <v>1289.2499923706055</v>
      </c>
      <c r="M14">
        <f t="shared" si="2"/>
        <v>24.750007629394531</v>
      </c>
      <c r="N14">
        <f>SUM($M$3:M14)</f>
        <v>-17.500030517578125</v>
      </c>
      <c r="S14" s="5">
        <v>1251.0124931335449</v>
      </c>
      <c r="T14">
        <f t="shared" si="3"/>
        <v>62.987506866455078</v>
      </c>
      <c r="U14">
        <f>SUM($T$3:T14)</f>
        <v>441.34996032714844</v>
      </c>
      <c r="Z14">
        <v>1211.979679107666</v>
      </c>
      <c r="AA14">
        <f t="shared" si="4"/>
        <v>102.02032089233398</v>
      </c>
      <c r="AB14">
        <f>SUM($AA$3:AA14)</f>
        <v>909.74372863769531</v>
      </c>
    </row>
    <row r="15" spans="1:36" x14ac:dyDescent="0.25">
      <c r="A15">
        <f t="shared" si="0"/>
        <v>13</v>
      </c>
      <c r="B15">
        <v>14</v>
      </c>
      <c r="C15">
        <v>1315.5</v>
      </c>
      <c r="E15">
        <v>1298.6499938964844</v>
      </c>
      <c r="F15">
        <f t="shared" si="1"/>
        <v>16.850006103515625</v>
      </c>
      <c r="G15">
        <f>SUM($F$11:F15)</f>
        <v>36.949981689453125</v>
      </c>
      <c r="L15">
        <v>1289.2499923706055</v>
      </c>
      <c r="M15">
        <f t="shared" si="2"/>
        <v>26.250007629394531</v>
      </c>
      <c r="N15">
        <f>SUM($M$3:M15)</f>
        <v>8.7499771118164063</v>
      </c>
      <c r="S15" s="5">
        <v>1251.0124931335449</v>
      </c>
      <c r="T15">
        <f t="shared" si="3"/>
        <v>64.487506866455078</v>
      </c>
      <c r="U15">
        <f>SUM($T$3:T15)</f>
        <v>505.83746719360352</v>
      </c>
      <c r="Z15">
        <v>1211.979679107666</v>
      </c>
      <c r="AA15">
        <f t="shared" si="4"/>
        <v>103.52032089233398</v>
      </c>
      <c r="AB15">
        <f>SUM($AA$3:AA15)</f>
        <v>1013.2640495300293</v>
      </c>
    </row>
    <row r="16" spans="1:36" x14ac:dyDescent="0.25">
      <c r="A16">
        <f t="shared" si="0"/>
        <v>14</v>
      </c>
      <c r="B16">
        <v>15</v>
      </c>
      <c r="C16">
        <v>1290.0999755859375</v>
      </c>
      <c r="E16">
        <v>1298.6499938964844</v>
      </c>
      <c r="F16">
        <f t="shared" si="1"/>
        <v>-8.550018310546875</v>
      </c>
      <c r="G16">
        <f>SUM($F$11:F16)</f>
        <v>28.39996337890625</v>
      </c>
      <c r="L16">
        <v>1289.2499923706055</v>
      </c>
      <c r="M16">
        <f t="shared" si="2"/>
        <v>0.84998321533203125</v>
      </c>
      <c r="N16">
        <f>SUM($M$3:M16)</f>
        <v>9.5999603271484375</v>
      </c>
      <c r="S16" s="5">
        <v>1251.0124931335449</v>
      </c>
      <c r="T16">
        <f t="shared" si="3"/>
        <v>39.087482452392578</v>
      </c>
      <c r="U16">
        <f>SUM($T$3:T16)</f>
        <v>544.92494964599609</v>
      </c>
      <c r="Z16">
        <v>1211.979679107666</v>
      </c>
      <c r="AA16">
        <f t="shared" si="4"/>
        <v>78.120296478271484</v>
      </c>
      <c r="AB16">
        <f>SUM($AA$3:AA16)</f>
        <v>1091.3843460083008</v>
      </c>
    </row>
    <row r="17" spans="1:28" x14ac:dyDescent="0.25">
      <c r="A17">
        <f t="shared" si="0"/>
        <v>15</v>
      </c>
      <c r="B17">
        <v>16</v>
      </c>
      <c r="C17">
        <v>1285</v>
      </c>
      <c r="E17">
        <v>1298.6499938964844</v>
      </c>
      <c r="F17">
        <f t="shared" si="1"/>
        <v>-13.649993896484375</v>
      </c>
      <c r="G17">
        <f>SUM($F$11:F17)</f>
        <v>14.749969482421875</v>
      </c>
      <c r="L17">
        <v>1289.2499923706055</v>
      </c>
      <c r="M17">
        <f t="shared" si="2"/>
        <v>-4.2499923706054688</v>
      </c>
      <c r="N17">
        <f>SUM($M$3:M17)</f>
        <v>5.3499679565429688</v>
      </c>
      <c r="S17" s="5">
        <v>1251.0124931335449</v>
      </c>
      <c r="T17">
        <f t="shared" si="3"/>
        <v>33.987506866455078</v>
      </c>
      <c r="U17">
        <f>SUM($T$3:T17)</f>
        <v>578.91245651245117</v>
      </c>
      <c r="Z17">
        <v>1211.979679107666</v>
      </c>
      <c r="AA17">
        <f t="shared" si="4"/>
        <v>73.020320892333984</v>
      </c>
      <c r="AB17">
        <f>SUM($AA$3:AA17)</f>
        <v>1164.4046669006348</v>
      </c>
    </row>
    <row r="18" spans="1:28" s="5" customFormat="1" x14ac:dyDescent="0.25">
      <c r="A18" s="4">
        <f t="shared" si="0"/>
        <v>16</v>
      </c>
      <c r="B18" s="4">
        <v>17</v>
      </c>
      <c r="C18" s="4">
        <v>1283.9000244140625</v>
      </c>
      <c r="D18" s="4"/>
      <c r="E18" s="3">
        <f>AVERAGE(C11:C18)</f>
        <v>1298.6499938964844</v>
      </c>
      <c r="F18" s="3">
        <f t="shared" si="1"/>
        <v>-14.749969482421875</v>
      </c>
      <c r="G18" s="3">
        <f>SUM($F$11:F18)</f>
        <v>0</v>
      </c>
      <c r="H18" s="3">
        <f>MAX(G11:G18)-MIN(G11:G18)</f>
        <v>52.249969482421875</v>
      </c>
      <c r="I18" s="3">
        <f>_xlfn.STDEV.P(C11:C18)</f>
        <v>14.278904882180141</v>
      </c>
      <c r="J18" s="3">
        <f t="shared" ref="J18" si="8">H18/I18</f>
        <v>3.6592420716821956</v>
      </c>
      <c r="K18" s="4"/>
      <c r="L18" s="3">
        <f>AVERAGE(C3:C18)</f>
        <v>1289.2499923706055</v>
      </c>
      <c r="M18" s="3">
        <f t="shared" si="2"/>
        <v>-5.3499679565429688</v>
      </c>
      <c r="N18" s="3">
        <f>SUM($M$3:M18)</f>
        <v>0</v>
      </c>
      <c r="O18" s="3">
        <f>MAX(N3:N18)-MIN(N3:N18)</f>
        <v>90.649940490722656</v>
      </c>
      <c r="P18" s="3">
        <f>_xlfn.STDEV.P(C3:C18)</f>
        <v>14.062977894468871</v>
      </c>
      <c r="Q18" s="3">
        <f>O18/P18</f>
        <v>6.445998932159049</v>
      </c>
      <c r="S18" s="5">
        <v>1251.0124931335449</v>
      </c>
      <c r="T18">
        <f t="shared" si="3"/>
        <v>32.887531280517578</v>
      </c>
      <c r="U18">
        <f>SUM($T$3:T18)</f>
        <v>611.79998779296875</v>
      </c>
      <c r="Z18" s="5">
        <v>1211.979679107666</v>
      </c>
      <c r="AA18">
        <f t="shared" si="4"/>
        <v>71.920345306396484</v>
      </c>
      <c r="AB18">
        <f>SUM($AA$3:AA18)</f>
        <v>1236.3250122070313</v>
      </c>
    </row>
    <row r="19" spans="1:28" x14ac:dyDescent="0.25">
      <c r="A19">
        <f t="shared" si="0"/>
        <v>17</v>
      </c>
      <c r="B19">
        <v>18</v>
      </c>
      <c r="C19">
        <v>1275.699951171875</v>
      </c>
      <c r="E19">
        <v>1232.9249725341797</v>
      </c>
      <c r="F19">
        <f t="shared" si="1"/>
        <v>42.774978637695313</v>
      </c>
      <c r="G19">
        <f>SUM($F$19:F19)</f>
        <v>42.774978637695313</v>
      </c>
      <c r="L19">
        <v>1212.7749938964844</v>
      </c>
      <c r="M19">
        <f t="shared" si="2"/>
        <v>62.924957275390625</v>
      </c>
      <c r="N19">
        <f>SUM($M$19:M19)</f>
        <v>62.924957275390625</v>
      </c>
      <c r="S19" s="5">
        <v>1251.0124931335449</v>
      </c>
      <c r="T19">
        <f t="shared" si="3"/>
        <v>24.687458038330078</v>
      </c>
      <c r="U19">
        <f>SUM($T$3:T19)</f>
        <v>636.48744583129883</v>
      </c>
      <c r="Z19">
        <v>1211.979679107666</v>
      </c>
      <c r="AA19">
        <f t="shared" si="4"/>
        <v>63.720272064208984</v>
      </c>
      <c r="AB19">
        <f>SUM($AA$3:AA19)</f>
        <v>1300.0452842712402</v>
      </c>
    </row>
    <row r="20" spans="1:28" x14ac:dyDescent="0.25">
      <c r="A20">
        <f t="shared" si="0"/>
        <v>18</v>
      </c>
      <c r="B20">
        <v>19</v>
      </c>
      <c r="C20">
        <v>1232.199951171875</v>
      </c>
      <c r="E20">
        <v>1232.9249725341797</v>
      </c>
      <c r="F20">
        <f t="shared" si="1"/>
        <v>-0.7250213623046875</v>
      </c>
      <c r="G20">
        <f>SUM($F$19:F20)</f>
        <v>42.049957275390625</v>
      </c>
      <c r="L20">
        <v>1212.7749938964844</v>
      </c>
      <c r="M20">
        <f t="shared" si="2"/>
        <v>19.424957275390625</v>
      </c>
      <c r="N20">
        <f>SUM($M$19:M20)</f>
        <v>82.34991455078125</v>
      </c>
      <c r="S20" s="5">
        <v>1251.0124931335449</v>
      </c>
      <c r="T20">
        <f t="shared" si="3"/>
        <v>-18.812541961669922</v>
      </c>
      <c r="U20">
        <f>SUM($T$3:T20)</f>
        <v>617.67490386962891</v>
      </c>
      <c r="Z20">
        <v>1211.979679107666</v>
      </c>
      <c r="AA20">
        <f t="shared" si="4"/>
        <v>20.220272064208984</v>
      </c>
      <c r="AB20">
        <f>SUM($AA$3:AA20)</f>
        <v>1320.2655563354492</v>
      </c>
    </row>
    <row r="21" spans="1:28" x14ac:dyDescent="0.25">
      <c r="A21">
        <f t="shared" si="0"/>
        <v>19</v>
      </c>
      <c r="B21">
        <v>20</v>
      </c>
      <c r="C21">
        <v>1229.5</v>
      </c>
      <c r="E21">
        <v>1232.9249725341797</v>
      </c>
      <c r="F21">
        <f t="shared" si="1"/>
        <v>-3.4249725341796875</v>
      </c>
      <c r="G21">
        <f>SUM($F$19:F21)</f>
        <v>38.624984741210938</v>
      </c>
      <c r="L21">
        <v>1212.7749938964844</v>
      </c>
      <c r="M21">
        <f t="shared" si="2"/>
        <v>16.725006103515625</v>
      </c>
      <c r="N21">
        <f>SUM($M$19:M21)</f>
        <v>99.074920654296875</v>
      </c>
      <c r="S21" s="5">
        <v>1251.0124931335449</v>
      </c>
      <c r="T21">
        <f t="shared" si="3"/>
        <v>-21.512493133544922</v>
      </c>
      <c r="U21">
        <f>SUM($T$3:T21)</f>
        <v>596.16241073608398</v>
      </c>
      <c r="Z21">
        <v>1211.979679107666</v>
      </c>
      <c r="AA21">
        <f t="shared" si="4"/>
        <v>17.520320892333984</v>
      </c>
      <c r="AB21">
        <f>SUM($AA$3:AA21)</f>
        <v>1337.7858772277832</v>
      </c>
    </row>
    <row r="22" spans="1:28" x14ac:dyDescent="0.25">
      <c r="A22">
        <f t="shared" si="0"/>
        <v>20</v>
      </c>
      <c r="B22">
        <v>21</v>
      </c>
      <c r="C22">
        <v>1233</v>
      </c>
      <c r="E22">
        <v>1232.9249725341797</v>
      </c>
      <c r="F22">
        <f t="shared" si="1"/>
        <v>7.50274658203125E-2</v>
      </c>
      <c r="G22">
        <f>SUM($F$19:F22)</f>
        <v>38.70001220703125</v>
      </c>
      <c r="L22">
        <v>1212.7749938964844</v>
      </c>
      <c r="M22">
        <f t="shared" si="2"/>
        <v>20.225006103515625</v>
      </c>
      <c r="N22">
        <f>SUM($M$19:M22)</f>
        <v>119.2999267578125</v>
      </c>
      <c r="S22" s="5">
        <v>1251.0124931335449</v>
      </c>
      <c r="T22">
        <f t="shared" si="3"/>
        <v>-18.012493133544922</v>
      </c>
      <c r="U22">
        <f>SUM($T$3:T22)</f>
        <v>578.14991760253906</v>
      </c>
      <c r="Z22">
        <v>1211.979679107666</v>
      </c>
      <c r="AA22">
        <f t="shared" si="4"/>
        <v>21.020320892333984</v>
      </c>
      <c r="AB22">
        <f>SUM($AA$3:AA22)</f>
        <v>1358.8061981201172</v>
      </c>
    </row>
    <row r="23" spans="1:28" x14ac:dyDescent="0.25">
      <c r="A23">
        <f t="shared" si="0"/>
        <v>21</v>
      </c>
      <c r="B23">
        <v>22</v>
      </c>
      <c r="C23">
        <v>1232.5999755859375</v>
      </c>
      <c r="E23">
        <v>1232.9249725341797</v>
      </c>
      <c r="F23">
        <f t="shared" si="1"/>
        <v>-0.3249969482421875</v>
      </c>
      <c r="G23">
        <f>SUM($F$19:F23)</f>
        <v>38.375015258789063</v>
      </c>
      <c r="L23">
        <v>1212.7749938964844</v>
      </c>
      <c r="M23">
        <f t="shared" si="2"/>
        <v>19.824981689453125</v>
      </c>
      <c r="N23">
        <f>SUM($M$19:M23)</f>
        <v>139.12490844726563</v>
      </c>
      <c r="S23" s="5">
        <v>1251.0124931335449</v>
      </c>
      <c r="T23">
        <f t="shared" si="3"/>
        <v>-18.412517547607422</v>
      </c>
      <c r="U23">
        <f>SUM($T$3:T23)</f>
        <v>559.73740005493164</v>
      </c>
      <c r="Z23">
        <v>1211.979679107666</v>
      </c>
      <c r="AA23">
        <f t="shared" si="4"/>
        <v>20.620296478271484</v>
      </c>
      <c r="AB23">
        <f>SUM($AA$3:AA23)</f>
        <v>1379.4264945983887</v>
      </c>
    </row>
    <row r="24" spans="1:28" x14ac:dyDescent="0.25">
      <c r="A24">
        <f t="shared" si="0"/>
        <v>22</v>
      </c>
      <c r="B24">
        <v>23</v>
      </c>
      <c r="C24">
        <v>1225.0999755859375</v>
      </c>
      <c r="E24">
        <v>1232.9249725341797</v>
      </c>
      <c r="F24">
        <f t="shared" si="1"/>
        <v>-7.8249969482421875</v>
      </c>
      <c r="G24">
        <f>SUM($F$19:F24)</f>
        <v>30.550018310546875</v>
      </c>
      <c r="L24">
        <v>1212.7749938964844</v>
      </c>
      <c r="M24">
        <f t="shared" si="2"/>
        <v>12.324981689453125</v>
      </c>
      <c r="N24">
        <f>SUM($M$19:M24)</f>
        <v>151.44989013671875</v>
      </c>
      <c r="S24" s="5">
        <v>1251.0124931335449</v>
      </c>
      <c r="T24">
        <f t="shared" si="3"/>
        <v>-25.912517547607422</v>
      </c>
      <c r="U24">
        <f>SUM($T$3:T24)</f>
        <v>533.82488250732422</v>
      </c>
      <c r="Z24">
        <v>1211.979679107666</v>
      </c>
      <c r="AA24">
        <f t="shared" si="4"/>
        <v>13.120296478271484</v>
      </c>
      <c r="AB24">
        <f>SUM($AA$3:AA24)</f>
        <v>1392.5467910766602</v>
      </c>
    </row>
    <row r="25" spans="1:28" x14ac:dyDescent="0.25">
      <c r="A25">
        <f t="shared" si="0"/>
        <v>23</v>
      </c>
      <c r="B25">
        <v>24</v>
      </c>
      <c r="C25">
        <v>1217.0999755859375</v>
      </c>
      <c r="E25">
        <v>1232.9249725341797</v>
      </c>
      <c r="F25">
        <f t="shared" si="1"/>
        <v>-15.824996948242188</v>
      </c>
      <c r="G25">
        <f>SUM($F$19:F25)</f>
        <v>14.725021362304688</v>
      </c>
      <c r="L25">
        <v>1212.7749938964844</v>
      </c>
      <c r="M25">
        <f t="shared" si="2"/>
        <v>4.324981689453125</v>
      </c>
      <c r="N25">
        <f>SUM($M$19:M25)</f>
        <v>155.77487182617188</v>
      </c>
      <c r="S25" s="5">
        <v>1251.0124931335449</v>
      </c>
      <c r="T25">
        <f t="shared" si="3"/>
        <v>-33.912517547607422</v>
      </c>
      <c r="U25">
        <f>SUM($T$3:T25)</f>
        <v>499.9123649597168</v>
      </c>
      <c r="Z25">
        <v>1211.979679107666</v>
      </c>
      <c r="AA25">
        <f t="shared" si="4"/>
        <v>5.1202964782714844</v>
      </c>
      <c r="AB25">
        <f>SUM($AA$3:AA25)</f>
        <v>1397.6670875549316</v>
      </c>
    </row>
    <row r="26" spans="1:28" s="5" customFormat="1" x14ac:dyDescent="0.25">
      <c r="A26" s="4">
        <f t="shared" si="0"/>
        <v>24</v>
      </c>
      <c r="B26" s="4">
        <v>25</v>
      </c>
      <c r="C26" s="4">
        <v>1218.199951171875</v>
      </c>
      <c r="D26" s="4"/>
      <c r="E26" s="3">
        <f>AVERAGE(C19:C26)</f>
        <v>1232.9249725341797</v>
      </c>
      <c r="F26" s="3">
        <f t="shared" si="1"/>
        <v>-14.725021362304688</v>
      </c>
      <c r="G26" s="3">
        <f>SUM($F$19:F26)</f>
        <v>0</v>
      </c>
      <c r="H26" s="3">
        <f>MAX(G19:G26)-MIN(G19:G26)</f>
        <v>42.774978637695313</v>
      </c>
      <c r="I26" s="3">
        <f>_xlfn.STDEV.P(C19:C26)</f>
        <v>17.213924241003891</v>
      </c>
      <c r="J26" s="3">
        <f t="shared" ref="J26" si="9">H26/I26</f>
        <v>2.484905709983579</v>
      </c>
      <c r="L26" s="5">
        <v>1212.7749938964844</v>
      </c>
      <c r="M26">
        <f t="shared" si="2"/>
        <v>5.424957275390625</v>
      </c>
      <c r="N26">
        <f>SUM($M$19:M26)</f>
        <v>161.1998291015625</v>
      </c>
      <c r="S26" s="5">
        <v>1251.0124931335449</v>
      </c>
      <c r="T26">
        <f t="shared" si="3"/>
        <v>-32.812541961669922</v>
      </c>
      <c r="U26">
        <f>SUM($T$3:T26)</f>
        <v>467.09982299804688</v>
      </c>
      <c r="Z26" s="5">
        <v>1211.979679107666</v>
      </c>
      <c r="AA26">
        <f t="shared" si="4"/>
        <v>6.2202720642089844</v>
      </c>
      <c r="AB26">
        <f>SUM($AA$3:AA26)</f>
        <v>1403.8873596191406</v>
      </c>
    </row>
    <row r="27" spans="1:28" x14ac:dyDescent="0.25">
      <c r="A27">
        <f t="shared" si="0"/>
        <v>25</v>
      </c>
      <c r="B27">
        <v>26</v>
      </c>
      <c r="C27">
        <v>1219.699951171875</v>
      </c>
      <c r="E27">
        <v>1192.6250152587891</v>
      </c>
      <c r="F27">
        <f t="shared" si="1"/>
        <v>27.074935913085938</v>
      </c>
      <c r="G27">
        <f>SUM($F$27:F27)</f>
        <v>27.074935913085938</v>
      </c>
      <c r="L27">
        <v>1212.7749938964844</v>
      </c>
      <c r="M27">
        <f t="shared" si="2"/>
        <v>6.924957275390625</v>
      </c>
      <c r="N27">
        <f>SUM($M$19:M27)</f>
        <v>168.12478637695313</v>
      </c>
      <c r="S27" s="5">
        <v>1251.0124931335449</v>
      </c>
      <c r="T27">
        <f t="shared" si="3"/>
        <v>-31.312541961669922</v>
      </c>
      <c r="U27">
        <f>SUM($T$3:T27)</f>
        <v>435.78728103637695</v>
      </c>
      <c r="Z27">
        <v>1211.979679107666</v>
      </c>
      <c r="AA27">
        <f t="shared" si="4"/>
        <v>7.7202720642089844</v>
      </c>
      <c r="AB27">
        <f>SUM($AA$3:AA27)</f>
        <v>1411.6076316833496</v>
      </c>
    </row>
    <row r="28" spans="1:28" x14ac:dyDescent="0.25">
      <c r="A28">
        <f t="shared" si="0"/>
        <v>26</v>
      </c>
      <c r="B28">
        <v>27</v>
      </c>
      <c r="C28">
        <v>1198.300048828125</v>
      </c>
      <c r="E28">
        <v>1192.6250152587891</v>
      </c>
      <c r="F28">
        <f t="shared" si="1"/>
        <v>5.6750335693359375</v>
      </c>
      <c r="G28">
        <f>SUM($F$27:F28)</f>
        <v>32.749969482421875</v>
      </c>
      <c r="L28">
        <v>1212.7749938964844</v>
      </c>
      <c r="M28">
        <f t="shared" si="2"/>
        <v>-14.474945068359375</v>
      </c>
      <c r="N28">
        <f>SUM($M$19:M28)</f>
        <v>153.64984130859375</v>
      </c>
      <c r="S28" s="5">
        <v>1251.0124931335449</v>
      </c>
      <c r="T28">
        <f t="shared" si="3"/>
        <v>-52.712444305419922</v>
      </c>
      <c r="U28">
        <f>SUM($T$3:T28)</f>
        <v>383.07483673095703</v>
      </c>
      <c r="Z28">
        <v>1211.979679107666</v>
      </c>
      <c r="AA28">
        <f t="shared" si="4"/>
        <v>-13.679630279541016</v>
      </c>
      <c r="AB28">
        <f>SUM($AA$3:AA28)</f>
        <v>1397.9280014038086</v>
      </c>
    </row>
    <row r="29" spans="1:28" x14ac:dyDescent="0.25">
      <c r="A29">
        <f t="shared" si="0"/>
        <v>27</v>
      </c>
      <c r="B29">
        <v>28</v>
      </c>
      <c r="C29">
        <v>1187</v>
      </c>
      <c r="E29">
        <v>1192.6250152587891</v>
      </c>
      <c r="F29">
        <f t="shared" si="1"/>
        <v>-5.6250152587890625</v>
      </c>
      <c r="G29">
        <f>SUM($F$27:F29)</f>
        <v>27.124954223632813</v>
      </c>
      <c r="L29">
        <v>1212.7749938964844</v>
      </c>
      <c r="M29">
        <f t="shared" si="2"/>
        <v>-25.774993896484375</v>
      </c>
      <c r="N29">
        <f>SUM($M$19:M29)</f>
        <v>127.87484741210938</v>
      </c>
      <c r="S29" s="5">
        <v>1251.0124931335449</v>
      </c>
      <c r="T29">
        <f t="shared" si="3"/>
        <v>-64.012493133544922</v>
      </c>
      <c r="U29">
        <f>SUM($T$3:T29)</f>
        <v>319.06234359741211</v>
      </c>
      <c r="Z29">
        <v>1211.979679107666</v>
      </c>
      <c r="AA29">
        <f t="shared" si="4"/>
        <v>-24.979679107666016</v>
      </c>
      <c r="AB29">
        <f>SUM($AA$3:AA29)</f>
        <v>1372.9483222961426</v>
      </c>
    </row>
    <row r="30" spans="1:28" x14ac:dyDescent="0.25">
      <c r="A30">
        <f t="shared" si="0"/>
        <v>28</v>
      </c>
      <c r="B30">
        <v>29</v>
      </c>
      <c r="C30">
        <v>1200</v>
      </c>
      <c r="E30">
        <v>1192.6250152587891</v>
      </c>
      <c r="F30">
        <f t="shared" si="1"/>
        <v>7.3749847412109375</v>
      </c>
      <c r="G30">
        <f>SUM($F$27:F30)</f>
        <v>34.49993896484375</v>
      </c>
      <c r="L30">
        <v>1212.7749938964844</v>
      </c>
      <c r="M30">
        <f t="shared" si="2"/>
        <v>-12.774993896484375</v>
      </c>
      <c r="N30">
        <f>SUM($M$19:M30)</f>
        <v>115.099853515625</v>
      </c>
      <c r="S30" s="5">
        <v>1251.0124931335449</v>
      </c>
      <c r="T30">
        <f t="shared" si="3"/>
        <v>-51.012493133544922</v>
      </c>
      <c r="U30">
        <f>SUM($T$3:T30)</f>
        <v>268.04985046386719</v>
      </c>
      <c r="Z30">
        <v>1211.979679107666</v>
      </c>
      <c r="AA30">
        <f t="shared" si="4"/>
        <v>-11.979679107666016</v>
      </c>
      <c r="AB30">
        <f>SUM($AA$3:AA30)</f>
        <v>1360.9686431884766</v>
      </c>
    </row>
    <row r="31" spans="1:28" x14ac:dyDescent="0.25">
      <c r="A31">
        <f t="shared" si="0"/>
        <v>29</v>
      </c>
      <c r="B31">
        <v>30</v>
      </c>
      <c r="C31">
        <v>1197</v>
      </c>
      <c r="E31">
        <v>1192.6250152587891</v>
      </c>
      <c r="F31">
        <f t="shared" si="1"/>
        <v>4.3749847412109375</v>
      </c>
      <c r="G31">
        <f>SUM($F$27:F31)</f>
        <v>38.874923706054688</v>
      </c>
      <c r="L31">
        <v>1212.7749938964844</v>
      </c>
      <c r="M31">
        <f t="shared" si="2"/>
        <v>-15.774993896484375</v>
      </c>
      <c r="N31">
        <f>SUM($M$19:M31)</f>
        <v>99.324859619140625</v>
      </c>
      <c r="S31" s="5">
        <v>1251.0124931335449</v>
      </c>
      <c r="T31">
        <f t="shared" si="3"/>
        <v>-54.012493133544922</v>
      </c>
      <c r="U31">
        <f>SUM($T$3:T31)</f>
        <v>214.03735733032227</v>
      </c>
      <c r="Z31">
        <v>1211.979679107666</v>
      </c>
      <c r="AA31">
        <f t="shared" si="4"/>
        <v>-14.979679107666016</v>
      </c>
      <c r="AB31">
        <f>SUM($AA$3:AA31)</f>
        <v>1345.9889640808105</v>
      </c>
    </row>
    <row r="32" spans="1:28" x14ac:dyDescent="0.25">
      <c r="A32">
        <f t="shared" si="0"/>
        <v>30</v>
      </c>
      <c r="B32">
        <v>31</v>
      </c>
      <c r="C32">
        <v>1179.9000244140625</v>
      </c>
      <c r="E32">
        <v>1192.6250152587891</v>
      </c>
      <c r="F32">
        <f t="shared" si="1"/>
        <v>-12.724990844726563</v>
      </c>
      <c r="G32">
        <f>SUM($F$27:F32)</f>
        <v>26.149932861328125</v>
      </c>
      <c r="L32">
        <v>1212.7749938964844</v>
      </c>
      <c r="M32">
        <f t="shared" si="2"/>
        <v>-32.874969482421875</v>
      </c>
      <c r="N32">
        <f>SUM($M$19:M32)</f>
        <v>66.44989013671875</v>
      </c>
      <c r="S32" s="5">
        <v>1251.0124931335449</v>
      </c>
      <c r="T32">
        <f t="shared" si="3"/>
        <v>-71.112468719482422</v>
      </c>
      <c r="U32">
        <f>SUM($T$3:T32)</f>
        <v>142.92488861083984</v>
      </c>
      <c r="Z32">
        <v>1211.979679107666</v>
      </c>
      <c r="AA32">
        <f t="shared" si="4"/>
        <v>-32.079654693603516</v>
      </c>
      <c r="AB32">
        <f>SUM($AA$3:AA32)</f>
        <v>1313.909309387207</v>
      </c>
    </row>
    <row r="33" spans="1:28" x14ac:dyDescent="0.25">
      <c r="A33">
        <f t="shared" si="0"/>
        <v>31</v>
      </c>
      <c r="B33">
        <v>32</v>
      </c>
      <c r="C33">
        <v>1175.300048828125</v>
      </c>
      <c r="E33">
        <v>1192.6250152587891</v>
      </c>
      <c r="F33">
        <f t="shared" si="1"/>
        <v>-17.324966430664063</v>
      </c>
      <c r="G33">
        <f>SUM($F$27:F33)</f>
        <v>8.8249664306640625</v>
      </c>
      <c r="L33">
        <v>1212.7749938964844</v>
      </c>
      <c r="M33">
        <f t="shared" si="2"/>
        <v>-37.474945068359375</v>
      </c>
      <c r="N33">
        <f>SUM($M$19:M33)</f>
        <v>28.974945068359375</v>
      </c>
      <c r="S33" s="5">
        <v>1251.0124931335449</v>
      </c>
      <c r="T33">
        <f t="shared" si="3"/>
        <v>-75.712444305419922</v>
      </c>
      <c r="U33">
        <f>SUM($T$3:T33)</f>
        <v>67.212444305419922</v>
      </c>
      <c r="Z33">
        <v>1211.979679107666</v>
      </c>
      <c r="AA33">
        <f t="shared" si="4"/>
        <v>-36.679630279541016</v>
      </c>
      <c r="AB33">
        <f>SUM($AA$3:AA33)</f>
        <v>1277.229679107666</v>
      </c>
    </row>
    <row r="34" spans="1:28" s="5" customFormat="1" x14ac:dyDescent="0.25">
      <c r="A34" s="4">
        <f t="shared" si="0"/>
        <v>32</v>
      </c>
      <c r="B34" s="4">
        <v>33</v>
      </c>
      <c r="C34" s="4">
        <v>1183.800048828125</v>
      </c>
      <c r="D34" s="4"/>
      <c r="E34" s="3">
        <f>AVERAGE(C27:C34)</f>
        <v>1192.6250152587891</v>
      </c>
      <c r="F34" s="3">
        <f t="shared" si="1"/>
        <v>-8.8249664306640625</v>
      </c>
      <c r="G34" s="3">
        <f>SUM($F$27:F34)</f>
        <v>0</v>
      </c>
      <c r="H34" s="3">
        <f>MAX(G27:G34)-MIN(G27:G34)</f>
        <v>38.874923706054688</v>
      </c>
      <c r="I34" s="3">
        <f>_xlfn.STDEV.P(C27:C34)</f>
        <v>13.27775270478636</v>
      </c>
      <c r="J34" s="3">
        <f t="shared" ref="J34" si="10">H34/I34</f>
        <v>2.9278240505293538</v>
      </c>
      <c r="K34" s="4"/>
      <c r="L34" s="3">
        <f>AVERAGE(C19:C34)</f>
        <v>1212.7749938964844</v>
      </c>
      <c r="M34" s="3">
        <f t="shared" si="2"/>
        <v>-28.974945068359375</v>
      </c>
      <c r="N34" s="3">
        <f>SUM($M$19:M34)</f>
        <v>0</v>
      </c>
      <c r="O34" s="3">
        <f>MAX(N19:N34)-MIN(N19:N34)</f>
        <v>168.12478637695313</v>
      </c>
      <c r="P34" s="3">
        <f>_xlfn.STDEV.P(C19:C34)</f>
        <v>25.344241780566623</v>
      </c>
      <c r="Q34" s="3">
        <f>O34/P34</f>
        <v>6.633648298994185</v>
      </c>
      <c r="R34" s="3"/>
      <c r="S34" s="3">
        <f>AVERAGE(C3:C34)</f>
        <v>1251.0124931335449</v>
      </c>
      <c r="T34" s="3">
        <f t="shared" si="3"/>
        <v>-67.212444305419922</v>
      </c>
      <c r="U34" s="3">
        <f>SUM($T$3:T34)</f>
        <v>0</v>
      </c>
      <c r="V34" s="3">
        <f>MAX(U3:U34)-MIN(U3:U34)</f>
        <v>636.48744583129883</v>
      </c>
      <c r="W34" s="3">
        <f>_xlfn.STDEV.P(C3:C34)</f>
        <v>43.383814000733906</v>
      </c>
      <c r="X34" s="3">
        <f>V34/W34</f>
        <v>14.671080920191379</v>
      </c>
      <c r="Z34" s="5">
        <v>1211.979679107666</v>
      </c>
      <c r="AA34">
        <f t="shared" si="4"/>
        <v>-28.179630279541016</v>
      </c>
      <c r="AB34">
        <f>SUM($AA$3:AA34)</f>
        <v>1249.050048828125</v>
      </c>
    </row>
    <row r="35" spans="1:28" x14ac:dyDescent="0.25">
      <c r="A35">
        <f t="shared" si="0"/>
        <v>33</v>
      </c>
      <c r="B35">
        <v>34</v>
      </c>
      <c r="C35">
        <v>1182.300048828125</v>
      </c>
      <c r="E35">
        <v>1174.0749969482422</v>
      </c>
      <c r="F35">
        <f t="shared" ref="F35:F66" si="11">C35-E35</f>
        <v>8.2250518798828125</v>
      </c>
      <c r="G35">
        <f>SUM($F$35:F35)</f>
        <v>8.2250518798828125</v>
      </c>
      <c r="L35">
        <v>1157.2187423706055</v>
      </c>
      <c r="M35">
        <f t="shared" ref="M35:M66" si="12">C35-L35</f>
        <v>25.081306457519531</v>
      </c>
      <c r="N35">
        <f>SUM($M$35:M35)</f>
        <v>25.081306457519531</v>
      </c>
      <c r="S35">
        <v>1172.9468650817871</v>
      </c>
      <c r="T35">
        <f t="shared" ref="T35:T66" si="13">C35-S35</f>
        <v>9.3531837463378906</v>
      </c>
      <c r="U35">
        <f>SUM($T$35:T35)</f>
        <v>9.3531837463378906</v>
      </c>
      <c r="Z35">
        <v>1211.979679107666</v>
      </c>
      <c r="AA35">
        <f t="shared" ref="AA35:AA66" si="14">C35-Z35</f>
        <v>-29.679630279541016</v>
      </c>
      <c r="AB35">
        <f>SUM($AA$3:AA35)</f>
        <v>1219.370418548584</v>
      </c>
    </row>
    <row r="36" spans="1:28" x14ac:dyDescent="0.25">
      <c r="A36">
        <f t="shared" si="0"/>
        <v>34</v>
      </c>
      <c r="B36">
        <v>35</v>
      </c>
      <c r="C36">
        <v>1175.699951171875</v>
      </c>
      <c r="E36">
        <v>1174.0749969482422</v>
      </c>
      <c r="F36">
        <f t="shared" si="11"/>
        <v>1.6249542236328125</v>
      </c>
      <c r="G36">
        <f>SUM($F$35:F36)</f>
        <v>9.850006103515625</v>
      </c>
      <c r="L36">
        <v>1157.2187423706055</v>
      </c>
      <c r="M36">
        <f t="shared" si="12"/>
        <v>18.481208801269531</v>
      </c>
      <c r="N36">
        <f>SUM($M$35:M36)</f>
        <v>43.562515258789063</v>
      </c>
      <c r="S36">
        <v>1172.9468650817871</v>
      </c>
      <c r="T36">
        <f t="shared" si="13"/>
        <v>2.7530860900878906</v>
      </c>
      <c r="U36">
        <f>SUM($T$35:T36)</f>
        <v>12.106269836425781</v>
      </c>
      <c r="Z36">
        <v>1211.979679107666</v>
      </c>
      <c r="AA36">
        <f t="shared" si="14"/>
        <v>-36.279727935791016</v>
      </c>
      <c r="AB36">
        <f>SUM($AA$3:AA36)</f>
        <v>1183.090690612793</v>
      </c>
    </row>
    <row r="37" spans="1:28" x14ac:dyDescent="0.25">
      <c r="A37">
        <f t="shared" si="0"/>
        <v>35</v>
      </c>
      <c r="B37">
        <v>36</v>
      </c>
      <c r="C37">
        <v>1183.199951171875</v>
      </c>
      <c r="E37">
        <v>1174.0749969482422</v>
      </c>
      <c r="F37">
        <f t="shared" si="11"/>
        <v>9.1249542236328125</v>
      </c>
      <c r="G37">
        <f>SUM($F$35:F37)</f>
        <v>18.974960327148438</v>
      </c>
      <c r="L37">
        <v>1157.2187423706055</v>
      </c>
      <c r="M37">
        <f t="shared" si="12"/>
        <v>25.981208801269531</v>
      </c>
      <c r="N37">
        <f>SUM($M$35:M37)</f>
        <v>69.543724060058594</v>
      </c>
      <c r="S37">
        <v>1172.9468650817871</v>
      </c>
      <c r="T37">
        <f t="shared" si="13"/>
        <v>10.253086090087891</v>
      </c>
      <c r="U37">
        <f>SUM($T$35:T37)</f>
        <v>22.359355926513672</v>
      </c>
      <c r="Z37">
        <v>1211.979679107666</v>
      </c>
      <c r="AA37">
        <f t="shared" si="14"/>
        <v>-28.779727935791016</v>
      </c>
      <c r="AB37">
        <f>SUM($AA$3:AA37)</f>
        <v>1154.310962677002</v>
      </c>
    </row>
    <row r="38" spans="1:28" x14ac:dyDescent="0.25">
      <c r="A38">
        <f t="shared" si="0"/>
        <v>36</v>
      </c>
      <c r="B38">
        <v>37</v>
      </c>
      <c r="C38">
        <v>1178.300048828125</v>
      </c>
      <c r="E38">
        <v>1174.0749969482422</v>
      </c>
      <c r="F38">
        <f t="shared" si="11"/>
        <v>4.2250518798828125</v>
      </c>
      <c r="G38">
        <f>SUM($F$35:F38)</f>
        <v>23.20001220703125</v>
      </c>
      <c r="L38">
        <v>1157.2187423706055</v>
      </c>
      <c r="M38">
        <f t="shared" si="12"/>
        <v>21.081306457519531</v>
      </c>
      <c r="N38">
        <f>SUM($M$35:M38)</f>
        <v>90.625030517578125</v>
      </c>
      <c r="S38">
        <v>1172.9468650817871</v>
      </c>
      <c r="T38">
        <f t="shared" si="13"/>
        <v>5.3531837463378906</v>
      </c>
      <c r="U38">
        <f>SUM($T$35:T38)</f>
        <v>27.712539672851563</v>
      </c>
      <c r="Z38">
        <v>1211.979679107666</v>
      </c>
      <c r="AA38">
        <f t="shared" si="14"/>
        <v>-33.679630279541016</v>
      </c>
      <c r="AB38">
        <f>SUM($AA$3:AA38)</f>
        <v>1120.6313323974609</v>
      </c>
    </row>
    <row r="39" spans="1:28" x14ac:dyDescent="0.25">
      <c r="A39">
        <f t="shared" si="0"/>
        <v>37</v>
      </c>
      <c r="B39">
        <v>38</v>
      </c>
      <c r="C39">
        <v>1167.699951171875</v>
      </c>
      <c r="E39">
        <v>1174.0749969482422</v>
      </c>
      <c r="F39">
        <f t="shared" si="11"/>
        <v>-6.3750457763671875</v>
      </c>
      <c r="G39">
        <f>SUM($F$35:F39)</f>
        <v>16.824966430664063</v>
      </c>
      <c r="L39">
        <v>1157.2187423706055</v>
      </c>
      <c r="M39">
        <f t="shared" si="12"/>
        <v>10.481208801269531</v>
      </c>
      <c r="N39">
        <f>SUM($M$35:M39)</f>
        <v>101.10623931884766</v>
      </c>
      <c r="S39">
        <v>1172.9468650817871</v>
      </c>
      <c r="T39">
        <f t="shared" si="13"/>
        <v>-5.2469139099121094</v>
      </c>
      <c r="U39">
        <f>SUM($T$35:T39)</f>
        <v>22.465625762939453</v>
      </c>
      <c r="Z39">
        <v>1211.979679107666</v>
      </c>
      <c r="AA39">
        <f t="shared" si="14"/>
        <v>-44.279727935791016</v>
      </c>
      <c r="AB39">
        <f>SUM($AA$3:AA39)</f>
        <v>1076.3516044616699</v>
      </c>
    </row>
    <row r="40" spans="1:28" x14ac:dyDescent="0.25">
      <c r="A40">
        <f t="shared" si="0"/>
        <v>38</v>
      </c>
      <c r="B40">
        <v>39</v>
      </c>
      <c r="C40">
        <v>1171.5</v>
      </c>
      <c r="E40">
        <v>1174.0749969482422</v>
      </c>
      <c r="F40">
        <f t="shared" si="11"/>
        <v>-2.5749969482421875</v>
      </c>
      <c r="G40">
        <f>SUM($F$35:F40)</f>
        <v>14.249969482421875</v>
      </c>
      <c r="L40">
        <v>1157.2187423706055</v>
      </c>
      <c r="M40">
        <f t="shared" si="12"/>
        <v>14.281257629394531</v>
      </c>
      <c r="N40">
        <f>SUM($M$35:M40)</f>
        <v>115.38749694824219</v>
      </c>
      <c r="S40">
        <v>1172.9468650817871</v>
      </c>
      <c r="T40">
        <f t="shared" si="13"/>
        <v>-1.4468650817871094</v>
      </c>
      <c r="U40">
        <f>SUM($T$35:T40)</f>
        <v>21.018760681152344</v>
      </c>
      <c r="Z40">
        <v>1211.979679107666</v>
      </c>
      <c r="AA40">
        <f t="shared" si="14"/>
        <v>-40.479679107666016</v>
      </c>
      <c r="AB40">
        <f>SUM($AA$3:AA40)</f>
        <v>1035.8719253540039</v>
      </c>
    </row>
    <row r="41" spans="1:28" x14ac:dyDescent="0.25">
      <c r="A41">
        <f t="shared" si="0"/>
        <v>39</v>
      </c>
      <c r="B41">
        <v>40</v>
      </c>
      <c r="C41">
        <v>1164.5999755859375</v>
      </c>
      <c r="E41">
        <v>1174.0749969482422</v>
      </c>
      <c r="F41">
        <f t="shared" si="11"/>
        <v>-9.4750213623046875</v>
      </c>
      <c r="G41">
        <f>SUM($F$35:F41)</f>
        <v>4.7749481201171875</v>
      </c>
      <c r="L41">
        <v>1157.2187423706055</v>
      </c>
      <c r="M41">
        <f t="shared" si="12"/>
        <v>7.3812332153320313</v>
      </c>
      <c r="N41">
        <f>SUM($M$35:M41)</f>
        <v>122.76873016357422</v>
      </c>
      <c r="S41">
        <v>1172.9468650817871</v>
      </c>
      <c r="T41">
        <f t="shared" si="13"/>
        <v>-8.3468894958496094</v>
      </c>
      <c r="U41">
        <f>SUM($T$35:T41)</f>
        <v>12.671871185302734</v>
      </c>
      <c r="Z41">
        <v>1211.979679107666</v>
      </c>
      <c r="AA41">
        <f t="shared" si="14"/>
        <v>-47.379703521728516</v>
      </c>
      <c r="AB41">
        <f>SUM($AA$3:AA41)</f>
        <v>988.49222183227539</v>
      </c>
    </row>
    <row r="42" spans="1:28" s="7" customFormat="1" x14ac:dyDescent="0.25">
      <c r="A42" s="9">
        <f t="shared" si="0"/>
        <v>40</v>
      </c>
      <c r="B42" s="9">
        <v>41</v>
      </c>
      <c r="C42" s="9">
        <v>1169.300048828125</v>
      </c>
      <c r="D42" s="9"/>
      <c r="E42" s="10">
        <f>AVERAGE(C35:C42)</f>
        <v>1174.0749969482422</v>
      </c>
      <c r="F42" s="10">
        <f t="shared" si="11"/>
        <v>-4.7749481201171875</v>
      </c>
      <c r="G42" s="10">
        <f>SUM($F$35:F42)</f>
        <v>0</v>
      </c>
      <c r="H42" s="10">
        <f>MAX(G35:G42)-MIN(G35:G42)</f>
        <v>23.20001220703125</v>
      </c>
      <c r="I42" s="3">
        <f>_xlfn.STDEV.P(C35:C42)</f>
        <v>6.4348250260490385</v>
      </c>
      <c r="J42" s="10">
        <f t="shared" ref="J42" si="15">H42/I42</f>
        <v>3.6053835361667916</v>
      </c>
      <c r="L42" s="7">
        <v>1157.2187423706055</v>
      </c>
      <c r="M42">
        <f t="shared" si="12"/>
        <v>12.081306457519531</v>
      </c>
      <c r="N42">
        <f>SUM($M$35:M42)</f>
        <v>134.85003662109375</v>
      </c>
      <c r="S42" s="7">
        <v>1172.9468650817871</v>
      </c>
      <c r="T42">
        <f t="shared" si="13"/>
        <v>-3.6468162536621094</v>
      </c>
      <c r="U42">
        <f>SUM($T$35:T42)</f>
        <v>9.025054931640625</v>
      </c>
      <c r="Z42" s="7">
        <v>1211.979679107666</v>
      </c>
      <c r="AA42">
        <f t="shared" si="14"/>
        <v>-42.679630279541016</v>
      </c>
      <c r="AB42">
        <f>SUM($AA$3:AA42)</f>
        <v>945.81259155273438</v>
      </c>
    </row>
    <row r="43" spans="1:28" x14ac:dyDescent="0.25">
      <c r="A43">
        <f t="shared" si="0"/>
        <v>41</v>
      </c>
      <c r="B43">
        <v>42</v>
      </c>
      <c r="C43">
        <v>1135.0999755859375</v>
      </c>
      <c r="E43">
        <v>1140.3624877929688</v>
      </c>
      <c r="F43">
        <f t="shared" si="11"/>
        <v>-5.26251220703125</v>
      </c>
      <c r="G43">
        <f>SUM($F$43:F43)</f>
        <v>-5.26251220703125</v>
      </c>
      <c r="L43">
        <v>1157.2187423706055</v>
      </c>
      <c r="M43">
        <f t="shared" si="12"/>
        <v>-22.118766784667969</v>
      </c>
      <c r="N43">
        <f>SUM($M$35:M43)</f>
        <v>112.73126983642578</v>
      </c>
      <c r="S43">
        <v>1172.9468650817871</v>
      </c>
      <c r="T43">
        <f t="shared" si="13"/>
        <v>-37.846889495849609</v>
      </c>
      <c r="U43">
        <f>SUM($T$35:T43)</f>
        <v>-28.821834564208984</v>
      </c>
      <c r="Z43">
        <v>1211.979679107666</v>
      </c>
      <c r="AA43">
        <f t="shared" si="14"/>
        <v>-76.879703521728516</v>
      </c>
      <c r="AB43">
        <f>SUM($AA$3:AA43)</f>
        <v>868.93288803100586</v>
      </c>
    </row>
    <row r="44" spans="1:28" x14ac:dyDescent="0.25">
      <c r="A44">
        <f t="shared" si="0"/>
        <v>42</v>
      </c>
      <c r="B44">
        <v>43</v>
      </c>
      <c r="C44">
        <v>1142.800048828125</v>
      </c>
      <c r="E44">
        <v>1140.3624877929688</v>
      </c>
      <c r="F44">
        <f t="shared" si="11"/>
        <v>2.43756103515625</v>
      </c>
      <c r="G44">
        <f>SUM($F$43:F44)</f>
        <v>-2.824951171875</v>
      </c>
      <c r="L44">
        <v>1157.2187423706055</v>
      </c>
      <c r="M44">
        <f t="shared" si="12"/>
        <v>-14.418693542480469</v>
      </c>
      <c r="N44">
        <f>SUM($M$35:M44)</f>
        <v>98.312576293945313</v>
      </c>
      <c r="S44">
        <v>1172.9468650817871</v>
      </c>
      <c r="T44">
        <f t="shared" si="13"/>
        <v>-30.146816253662109</v>
      </c>
      <c r="U44">
        <f>SUM($T$35:T44)</f>
        <v>-58.968650817871094</v>
      </c>
      <c r="Z44">
        <v>1211.979679107666</v>
      </c>
      <c r="AA44">
        <f t="shared" si="14"/>
        <v>-69.179630279541016</v>
      </c>
      <c r="AB44">
        <f>SUM($AA$3:AA44)</f>
        <v>799.75325775146484</v>
      </c>
    </row>
    <row r="45" spans="1:28" x14ac:dyDescent="0.25">
      <c r="A45">
        <f t="shared" si="0"/>
        <v>43</v>
      </c>
      <c r="B45">
        <v>44</v>
      </c>
      <c r="C45">
        <v>1148.0999755859375</v>
      </c>
      <c r="E45">
        <v>1140.3624877929688</v>
      </c>
      <c r="F45">
        <f t="shared" si="11"/>
        <v>7.73748779296875</v>
      </c>
      <c r="G45">
        <f>SUM($F$43:F45)</f>
        <v>4.91253662109375</v>
      </c>
      <c r="L45">
        <v>1157.2187423706055</v>
      </c>
      <c r="M45">
        <f t="shared" si="12"/>
        <v>-9.1187667846679688</v>
      </c>
      <c r="N45">
        <f>SUM($M$35:M45)</f>
        <v>89.193809509277344</v>
      </c>
      <c r="S45">
        <v>1172.9468650817871</v>
      </c>
      <c r="T45">
        <f t="shared" si="13"/>
        <v>-24.846889495849609</v>
      </c>
      <c r="U45">
        <f>SUM($T$35:T45)</f>
        <v>-83.815540313720703</v>
      </c>
      <c r="Z45">
        <v>1211.979679107666</v>
      </c>
      <c r="AA45">
        <f t="shared" si="14"/>
        <v>-63.879703521728516</v>
      </c>
      <c r="AB45">
        <f>SUM($AA$3:AA45)</f>
        <v>735.87355422973633</v>
      </c>
    </row>
    <row r="46" spans="1:28" x14ac:dyDescent="0.25">
      <c r="A46">
        <f t="shared" si="0"/>
        <v>44</v>
      </c>
      <c r="B46">
        <v>45</v>
      </c>
      <c r="C46">
        <v>1139.0999755859375</v>
      </c>
      <c r="E46">
        <v>1140.3624877929688</v>
      </c>
      <c r="F46">
        <f t="shared" si="11"/>
        <v>-1.26251220703125</v>
      </c>
      <c r="G46">
        <f>SUM($F$43:F46)</f>
        <v>3.6500244140625</v>
      </c>
      <c r="L46">
        <v>1157.2187423706055</v>
      </c>
      <c r="M46">
        <f t="shared" si="12"/>
        <v>-18.118766784667969</v>
      </c>
      <c r="N46">
        <f>SUM($M$35:M46)</f>
        <v>71.075042724609375</v>
      </c>
      <c r="S46">
        <v>1172.9468650817871</v>
      </c>
      <c r="T46">
        <f t="shared" si="13"/>
        <v>-33.846889495849609</v>
      </c>
      <c r="U46">
        <f>SUM($T$35:T46)</f>
        <v>-117.66242980957031</v>
      </c>
      <c r="Z46">
        <v>1211.979679107666</v>
      </c>
      <c r="AA46">
        <f t="shared" si="14"/>
        <v>-72.879703521728516</v>
      </c>
      <c r="AB46">
        <f>SUM($AA$3:AA46)</f>
        <v>662.99385070800781</v>
      </c>
    </row>
    <row r="47" spans="1:28" x14ac:dyDescent="0.25">
      <c r="A47">
        <f t="shared" si="0"/>
        <v>45</v>
      </c>
      <c r="B47">
        <v>46</v>
      </c>
      <c r="C47">
        <v>1138.5999755859375</v>
      </c>
      <c r="E47">
        <v>1140.3624877929688</v>
      </c>
      <c r="F47">
        <f t="shared" si="11"/>
        <v>-1.76251220703125</v>
      </c>
      <c r="G47">
        <f>SUM($F$43:F47)</f>
        <v>1.88751220703125</v>
      </c>
      <c r="L47">
        <v>1157.2187423706055</v>
      </c>
      <c r="M47">
        <f t="shared" si="12"/>
        <v>-18.618766784667969</v>
      </c>
      <c r="N47">
        <f>SUM($M$35:M47)</f>
        <v>52.456275939941406</v>
      </c>
      <c r="S47">
        <v>1172.9468650817871</v>
      </c>
      <c r="T47">
        <f t="shared" si="13"/>
        <v>-34.346889495849609</v>
      </c>
      <c r="U47">
        <f>SUM($T$35:T47)</f>
        <v>-152.00931930541992</v>
      </c>
      <c r="Z47">
        <v>1211.979679107666</v>
      </c>
      <c r="AA47">
        <f t="shared" si="14"/>
        <v>-73.379703521728516</v>
      </c>
      <c r="AB47">
        <f>SUM($AA$3:AA47)</f>
        <v>589.6141471862793</v>
      </c>
    </row>
    <row r="48" spans="1:28" x14ac:dyDescent="0.25">
      <c r="A48">
        <f t="shared" si="0"/>
        <v>46</v>
      </c>
      <c r="B48">
        <v>47</v>
      </c>
      <c r="C48">
        <v>1136</v>
      </c>
      <c r="E48">
        <v>1140.3624877929688</v>
      </c>
      <c r="F48">
        <f t="shared" si="11"/>
        <v>-4.36248779296875</v>
      </c>
      <c r="G48">
        <f>SUM($F$43:F48)</f>
        <v>-2.4749755859375</v>
      </c>
      <c r="L48">
        <v>1157.2187423706055</v>
      </c>
      <c r="M48">
        <f t="shared" si="12"/>
        <v>-21.218742370605469</v>
      </c>
      <c r="N48">
        <f>SUM($M$35:M48)</f>
        <v>31.237533569335938</v>
      </c>
      <c r="S48">
        <v>1172.9468650817871</v>
      </c>
      <c r="T48">
        <f t="shared" si="13"/>
        <v>-36.946865081787109</v>
      </c>
      <c r="U48">
        <f>SUM($T$35:T48)</f>
        <v>-188.95618438720703</v>
      </c>
      <c r="Z48">
        <v>1211.979679107666</v>
      </c>
      <c r="AA48">
        <f t="shared" si="14"/>
        <v>-75.979679107666016</v>
      </c>
      <c r="AB48">
        <f>SUM($AA$3:AA48)</f>
        <v>513.63446807861328</v>
      </c>
    </row>
    <row r="49" spans="1:28" x14ac:dyDescent="0.25">
      <c r="A49">
        <f t="shared" si="0"/>
        <v>47</v>
      </c>
      <c r="B49">
        <v>48</v>
      </c>
      <c r="C49">
        <v>1139</v>
      </c>
      <c r="E49">
        <v>1140.3624877929688</v>
      </c>
      <c r="F49">
        <f t="shared" si="11"/>
        <v>-1.36248779296875</v>
      </c>
      <c r="G49">
        <f>SUM($F$43:F49)</f>
        <v>-3.83746337890625</v>
      </c>
      <c r="L49">
        <v>1157.2187423706055</v>
      </c>
      <c r="M49">
        <f t="shared" si="12"/>
        <v>-18.218742370605469</v>
      </c>
      <c r="N49">
        <f>SUM($M$35:M49)</f>
        <v>13.018791198730469</v>
      </c>
      <c r="S49">
        <v>1172.9468650817871</v>
      </c>
      <c r="T49">
        <f t="shared" si="13"/>
        <v>-33.946865081787109</v>
      </c>
      <c r="U49">
        <f>SUM($T$35:T49)</f>
        <v>-222.90304946899414</v>
      </c>
      <c r="Z49">
        <v>1211.979679107666</v>
      </c>
      <c r="AA49">
        <f t="shared" si="14"/>
        <v>-72.979679107666016</v>
      </c>
      <c r="AB49">
        <f>SUM($AA$3:AA49)</f>
        <v>440.65478897094727</v>
      </c>
    </row>
    <row r="50" spans="1:28" s="5" customFormat="1" x14ac:dyDescent="0.25">
      <c r="A50" s="4">
        <f t="shared" si="0"/>
        <v>48</v>
      </c>
      <c r="B50" s="4">
        <v>49</v>
      </c>
      <c r="C50" s="4">
        <v>1144.199951171875</v>
      </c>
      <c r="D50" s="4"/>
      <c r="E50" s="3">
        <f>AVERAGE(C43:C50)</f>
        <v>1140.3624877929688</v>
      </c>
      <c r="F50" s="3">
        <f t="shared" si="11"/>
        <v>3.83746337890625</v>
      </c>
      <c r="G50" s="3">
        <f>SUM($F$43:F50)</f>
        <v>0</v>
      </c>
      <c r="H50" s="3">
        <f>MAX(G43:G50)-MIN(G43:G50)</f>
        <v>10.175048828125</v>
      </c>
      <c r="I50" s="3">
        <f>_xlfn.STDEV.P(C43:C50)</f>
        <v>4.089905869067759</v>
      </c>
      <c r="J50" s="3">
        <f t="shared" ref="J50" si="16">H50/I50</f>
        <v>2.4878442570230277</v>
      </c>
      <c r="K50" s="4"/>
      <c r="L50" s="3">
        <f>AVERAGE(C35:C50)</f>
        <v>1157.2187423706055</v>
      </c>
      <c r="M50" s="3">
        <f t="shared" si="12"/>
        <v>-13.018791198730469</v>
      </c>
      <c r="N50" s="3">
        <f>SUM($M$35:M50)</f>
        <v>0</v>
      </c>
      <c r="O50" s="3">
        <f>MAX(N35:N50)-MIN(N35:N50)</f>
        <v>134.85003662109375</v>
      </c>
      <c r="P50" s="3">
        <f>_xlfn.STDEV.P(C35:C50)</f>
        <v>17.697470721912492</v>
      </c>
      <c r="Q50" s="3">
        <f>O50/P50</f>
        <v>7.6197349745648326</v>
      </c>
      <c r="S50" s="5">
        <v>1172.9468650817871</v>
      </c>
      <c r="T50">
        <f t="shared" si="13"/>
        <v>-28.746913909912109</v>
      </c>
      <c r="U50">
        <f>SUM($T$35:T50)</f>
        <v>-251.64996337890625</v>
      </c>
      <c r="Z50" s="5">
        <v>1211.979679107666</v>
      </c>
      <c r="AA50">
        <f t="shared" si="14"/>
        <v>-67.779727935791016</v>
      </c>
      <c r="AB50">
        <f>SUM($AA$3:AA50)</f>
        <v>372.87506103515625</v>
      </c>
    </row>
    <row r="51" spans="1:28" x14ac:dyDescent="0.25">
      <c r="A51">
        <f t="shared" si="0"/>
        <v>49</v>
      </c>
      <c r="B51">
        <v>50</v>
      </c>
      <c r="C51">
        <v>1146.300048828125</v>
      </c>
      <c r="E51">
        <v>1170.1874847412109</v>
      </c>
      <c r="F51">
        <f t="shared" si="11"/>
        <v>-23.887435913085938</v>
      </c>
      <c r="G51">
        <f>SUM($F$51:F51)</f>
        <v>-23.887435913085938</v>
      </c>
      <c r="L51">
        <v>1188.6749877929688</v>
      </c>
      <c r="M51">
        <f t="shared" si="12"/>
        <v>-42.37493896484375</v>
      </c>
      <c r="N51">
        <f>SUM($M$51:M51)</f>
        <v>-42.37493896484375</v>
      </c>
      <c r="S51">
        <v>1172.9468650817871</v>
      </c>
      <c r="T51">
        <f t="shared" si="13"/>
        <v>-26.646816253662109</v>
      </c>
      <c r="U51">
        <f>SUM($T$35:T51)</f>
        <v>-278.29677963256836</v>
      </c>
      <c r="Z51">
        <v>1211.979679107666</v>
      </c>
      <c r="AA51">
        <f t="shared" si="14"/>
        <v>-65.679630279541016</v>
      </c>
      <c r="AB51">
        <f>SUM($AA$3:AA51)</f>
        <v>307.19543075561523</v>
      </c>
    </row>
    <row r="52" spans="1:28" x14ac:dyDescent="0.25">
      <c r="A52">
        <f t="shared" si="0"/>
        <v>50</v>
      </c>
      <c r="B52">
        <v>51</v>
      </c>
      <c r="C52">
        <v>1163.5</v>
      </c>
      <c r="E52">
        <v>1170.1874847412109</v>
      </c>
      <c r="F52">
        <f t="shared" si="11"/>
        <v>-6.6874847412109375</v>
      </c>
      <c r="G52">
        <f>SUM($F$51:F52)</f>
        <v>-30.574920654296875</v>
      </c>
      <c r="L52">
        <v>1188.6749877929688</v>
      </c>
      <c r="M52">
        <f t="shared" si="12"/>
        <v>-25.17498779296875</v>
      </c>
      <c r="N52">
        <f>SUM($M$51:M52)</f>
        <v>-67.5499267578125</v>
      </c>
      <c r="S52">
        <v>1172.9468650817871</v>
      </c>
      <c r="T52">
        <f t="shared" si="13"/>
        <v>-9.4468650817871094</v>
      </c>
      <c r="U52">
        <f>SUM($T$35:T52)</f>
        <v>-287.74364471435547</v>
      </c>
      <c r="Z52">
        <v>1211.979679107666</v>
      </c>
      <c r="AA52">
        <f t="shared" si="14"/>
        <v>-48.479679107666016</v>
      </c>
      <c r="AB52">
        <f>SUM($AA$3:AA52)</f>
        <v>258.71575164794922</v>
      </c>
    </row>
    <row r="53" spans="1:28" x14ac:dyDescent="0.25">
      <c r="A53">
        <f t="shared" si="0"/>
        <v>51</v>
      </c>
      <c r="B53">
        <v>52</v>
      </c>
      <c r="C53">
        <v>1157.0999755859375</v>
      </c>
      <c r="E53">
        <v>1170.1874847412109</v>
      </c>
      <c r="F53">
        <f t="shared" si="11"/>
        <v>-13.087509155273438</v>
      </c>
      <c r="G53">
        <f>SUM($F$51:F53)</f>
        <v>-43.662429809570313</v>
      </c>
      <c r="L53">
        <v>1188.6749877929688</v>
      </c>
      <c r="M53">
        <f t="shared" si="12"/>
        <v>-31.57501220703125</v>
      </c>
      <c r="N53">
        <f>SUM($M$51:M53)</f>
        <v>-99.12493896484375</v>
      </c>
      <c r="S53">
        <v>1172.9468650817871</v>
      </c>
      <c r="T53">
        <f t="shared" si="13"/>
        <v>-15.846889495849609</v>
      </c>
      <c r="U53">
        <f>SUM($T$35:T53)</f>
        <v>-303.59053421020508</v>
      </c>
      <c r="Z53">
        <v>1211.979679107666</v>
      </c>
      <c r="AA53">
        <f t="shared" si="14"/>
        <v>-54.879703521728516</v>
      </c>
      <c r="AB53">
        <f>SUM($AA$3:AA53)</f>
        <v>203.8360481262207</v>
      </c>
    </row>
    <row r="54" spans="1:28" x14ac:dyDescent="0.25">
      <c r="A54">
        <f t="shared" si="0"/>
        <v>52</v>
      </c>
      <c r="B54">
        <v>53</v>
      </c>
      <c r="C54">
        <v>1167.5</v>
      </c>
      <c r="E54">
        <v>1170.1874847412109</v>
      </c>
      <c r="F54">
        <f t="shared" si="11"/>
        <v>-2.6874847412109375</v>
      </c>
      <c r="G54">
        <f>SUM($F$51:F54)</f>
        <v>-46.34991455078125</v>
      </c>
      <c r="L54">
        <v>1188.6749877929688</v>
      </c>
      <c r="M54">
        <f t="shared" si="12"/>
        <v>-21.17498779296875</v>
      </c>
      <c r="N54">
        <f>SUM($M$51:M54)</f>
        <v>-120.2999267578125</v>
      </c>
      <c r="S54">
        <v>1172.9468650817871</v>
      </c>
      <c r="T54">
        <f t="shared" si="13"/>
        <v>-5.4468650817871094</v>
      </c>
      <c r="U54">
        <f>SUM($T$35:T54)</f>
        <v>-309.03739929199219</v>
      </c>
      <c r="Z54">
        <v>1211.979679107666</v>
      </c>
      <c r="AA54">
        <f t="shared" si="14"/>
        <v>-44.479679107666016</v>
      </c>
      <c r="AB54">
        <f>SUM($AA$3:AA54)</f>
        <v>159.35636901855469</v>
      </c>
    </row>
    <row r="55" spans="1:28" x14ac:dyDescent="0.25">
      <c r="A55">
        <f t="shared" si="0"/>
        <v>53</v>
      </c>
      <c r="B55">
        <v>54</v>
      </c>
      <c r="C55">
        <v>1170.699951171875</v>
      </c>
      <c r="E55">
        <v>1170.1874847412109</v>
      </c>
      <c r="F55">
        <f t="shared" si="11"/>
        <v>0.5124664306640625</v>
      </c>
      <c r="G55">
        <f>SUM($F$51:F55)</f>
        <v>-45.837448120117188</v>
      </c>
      <c r="L55">
        <v>1188.6749877929688</v>
      </c>
      <c r="M55">
        <f t="shared" si="12"/>
        <v>-17.97503662109375</v>
      </c>
      <c r="N55">
        <f>SUM($M$51:M55)</f>
        <v>-138.27496337890625</v>
      </c>
      <c r="S55">
        <v>1172.9468650817871</v>
      </c>
      <c r="T55">
        <f t="shared" si="13"/>
        <v>-2.2469139099121094</v>
      </c>
      <c r="U55">
        <f>SUM($T$35:T55)</f>
        <v>-311.2843132019043</v>
      </c>
      <c r="Z55">
        <v>1211.979679107666</v>
      </c>
      <c r="AA55">
        <f t="shared" si="14"/>
        <v>-41.279727935791016</v>
      </c>
      <c r="AB55">
        <f>SUM($AA$3:AA55)</f>
        <v>118.07664108276367</v>
      </c>
    </row>
    <row r="56" spans="1:28" x14ac:dyDescent="0.25">
      <c r="A56">
        <f t="shared" si="0"/>
        <v>54</v>
      </c>
      <c r="B56">
        <v>55</v>
      </c>
      <c r="C56">
        <v>1186.699951171875</v>
      </c>
      <c r="E56">
        <v>1170.1874847412109</v>
      </c>
      <c r="F56">
        <f t="shared" si="11"/>
        <v>16.512466430664063</v>
      </c>
      <c r="G56">
        <f>SUM($F$51:F56)</f>
        <v>-29.324981689453125</v>
      </c>
      <c r="L56">
        <v>1188.6749877929688</v>
      </c>
      <c r="M56">
        <f t="shared" si="12"/>
        <v>-1.97503662109375</v>
      </c>
      <c r="N56">
        <f>SUM($M$51:M56)</f>
        <v>-140.25</v>
      </c>
      <c r="S56">
        <v>1172.9468650817871</v>
      </c>
      <c r="T56">
        <f t="shared" si="13"/>
        <v>13.753086090087891</v>
      </c>
      <c r="U56">
        <f>SUM($T$35:T56)</f>
        <v>-297.53122711181641</v>
      </c>
      <c r="Z56">
        <v>1211.979679107666</v>
      </c>
      <c r="AA56">
        <f t="shared" si="14"/>
        <v>-25.279727935791016</v>
      </c>
      <c r="AB56">
        <f>SUM($AA$3:AA56)</f>
        <v>92.796913146972656</v>
      </c>
    </row>
    <row r="57" spans="1:28" x14ac:dyDescent="0.25">
      <c r="A57">
        <f t="shared" si="0"/>
        <v>55</v>
      </c>
      <c r="B57">
        <v>56</v>
      </c>
      <c r="C57">
        <v>1179</v>
      </c>
      <c r="E57">
        <v>1170.1874847412109</v>
      </c>
      <c r="F57">
        <f t="shared" si="11"/>
        <v>8.8125152587890625</v>
      </c>
      <c r="G57">
        <f>SUM($F$51:F57)</f>
        <v>-20.512466430664063</v>
      </c>
      <c r="L57">
        <v>1188.6749877929688</v>
      </c>
      <c r="M57">
        <f t="shared" si="12"/>
        <v>-9.67498779296875</v>
      </c>
      <c r="N57">
        <f>SUM($M$51:M57)</f>
        <v>-149.92498779296875</v>
      </c>
      <c r="S57">
        <v>1172.9468650817871</v>
      </c>
      <c r="T57">
        <f t="shared" si="13"/>
        <v>6.0531349182128906</v>
      </c>
      <c r="U57">
        <f>SUM($T$35:T57)</f>
        <v>-291.47809219360352</v>
      </c>
      <c r="Z57">
        <v>1211.979679107666</v>
      </c>
      <c r="AA57">
        <f t="shared" si="14"/>
        <v>-32.979679107666016</v>
      </c>
      <c r="AB57">
        <f>SUM($AA$3:AA57)</f>
        <v>59.817234039306641</v>
      </c>
    </row>
    <row r="58" spans="1:28" s="5" customFormat="1" x14ac:dyDescent="0.25">
      <c r="A58" s="4">
        <f t="shared" si="0"/>
        <v>56</v>
      </c>
      <c r="B58" s="4">
        <v>57</v>
      </c>
      <c r="C58" s="4">
        <v>1190.699951171875</v>
      </c>
      <c r="D58" s="4"/>
      <c r="E58" s="3">
        <f>AVERAGE(C51:C58)</f>
        <v>1170.1874847412109</v>
      </c>
      <c r="F58" s="3">
        <f t="shared" si="11"/>
        <v>20.512466430664063</v>
      </c>
      <c r="G58" s="3">
        <f>SUM($F$51:F58)</f>
        <v>0</v>
      </c>
      <c r="H58" s="3">
        <f>MAX(G51:G58)-MIN(G51:G58)</f>
        <v>46.34991455078125</v>
      </c>
      <c r="I58" s="3">
        <f>_xlfn.STDEV.P(C51:C58)</f>
        <v>13.987420198660651</v>
      </c>
      <c r="J58" s="3">
        <f t="shared" ref="J58" si="17">H58/I58</f>
        <v>3.3136857184872039</v>
      </c>
      <c r="L58" s="5">
        <v>1188.6749877929688</v>
      </c>
      <c r="M58">
        <f t="shared" si="12"/>
        <v>2.02496337890625</v>
      </c>
      <c r="N58">
        <f>SUM($M$51:M58)</f>
        <v>-147.9000244140625</v>
      </c>
      <c r="S58" s="5">
        <v>1172.9468650817871</v>
      </c>
      <c r="T58">
        <f t="shared" si="13"/>
        <v>17.753086090087891</v>
      </c>
      <c r="U58">
        <f>SUM($T$35:T58)</f>
        <v>-273.72500610351563</v>
      </c>
      <c r="Z58" s="5">
        <v>1211.979679107666</v>
      </c>
      <c r="AA58">
        <f t="shared" si="14"/>
        <v>-21.279727935791016</v>
      </c>
      <c r="AB58">
        <f>SUM($AA$3:AA58)</f>
        <v>38.537506103515625</v>
      </c>
    </row>
    <row r="59" spans="1:28" x14ac:dyDescent="0.25">
      <c r="A59">
        <f t="shared" si="0"/>
        <v>57</v>
      </c>
      <c r="B59">
        <v>58</v>
      </c>
      <c r="C59">
        <v>1191.4000244140625</v>
      </c>
      <c r="E59">
        <v>1207.1624908447266</v>
      </c>
      <c r="F59">
        <f t="shared" si="11"/>
        <v>-15.762466430664063</v>
      </c>
      <c r="G59">
        <f>SUM($F$59:F59)</f>
        <v>-15.762466430664063</v>
      </c>
      <c r="L59">
        <v>1188.6749877929688</v>
      </c>
      <c r="M59">
        <f t="shared" si="12"/>
        <v>2.72503662109375</v>
      </c>
      <c r="N59">
        <f>SUM($M$51:M59)</f>
        <v>-145.17498779296875</v>
      </c>
      <c r="S59">
        <v>1172.9468650817871</v>
      </c>
      <c r="T59">
        <f t="shared" si="13"/>
        <v>18.453159332275391</v>
      </c>
      <c r="U59">
        <f>SUM($T$35:T59)</f>
        <v>-255.27184677124023</v>
      </c>
      <c r="Z59">
        <v>1211.979679107666</v>
      </c>
      <c r="AA59">
        <f t="shared" si="14"/>
        <v>-20.579654693603516</v>
      </c>
      <c r="AB59">
        <f>SUM($AA$3:AA59)</f>
        <v>17.957851409912109</v>
      </c>
    </row>
    <row r="60" spans="1:28" x14ac:dyDescent="0.25">
      <c r="A60">
        <f t="shared" si="0"/>
        <v>58</v>
      </c>
      <c r="B60">
        <v>59</v>
      </c>
      <c r="C60">
        <v>1202.800048828125</v>
      </c>
      <c r="E60">
        <v>1207.1624908447266</v>
      </c>
      <c r="F60">
        <f t="shared" si="11"/>
        <v>-4.3624420166015625</v>
      </c>
      <c r="G60">
        <f>SUM($F$59:F60)</f>
        <v>-20.124908447265625</v>
      </c>
      <c r="L60">
        <v>1188.6749877929688</v>
      </c>
      <c r="M60">
        <f t="shared" si="12"/>
        <v>14.12506103515625</v>
      </c>
      <c r="N60">
        <f>SUM($M$51:M60)</f>
        <v>-131.0499267578125</v>
      </c>
      <c r="S60">
        <v>1172.9468650817871</v>
      </c>
      <c r="T60">
        <f t="shared" si="13"/>
        <v>29.853183746337891</v>
      </c>
      <c r="U60">
        <f>SUM($T$35:T60)</f>
        <v>-225.41866302490234</v>
      </c>
      <c r="Z60">
        <v>1211.979679107666</v>
      </c>
      <c r="AA60">
        <f t="shared" si="14"/>
        <v>-9.1796302795410156</v>
      </c>
      <c r="AB60">
        <f>SUM($AA$3:AA60)</f>
        <v>8.7782211303710938</v>
      </c>
    </row>
    <row r="61" spans="1:28" x14ac:dyDescent="0.25">
      <c r="A61">
        <f t="shared" si="0"/>
        <v>59</v>
      </c>
      <c r="B61">
        <v>60</v>
      </c>
      <c r="C61">
        <v>1206</v>
      </c>
      <c r="E61">
        <v>1207.1624908447266</v>
      </c>
      <c r="F61">
        <f t="shared" si="11"/>
        <v>-1.1624908447265625</v>
      </c>
      <c r="G61">
        <f>SUM($F$59:F61)</f>
        <v>-21.287399291992188</v>
      </c>
      <c r="L61">
        <v>1188.6749877929688</v>
      </c>
      <c r="M61">
        <f t="shared" si="12"/>
        <v>17.32501220703125</v>
      </c>
      <c r="N61">
        <f>SUM($M$51:M61)</f>
        <v>-113.72491455078125</v>
      </c>
      <c r="S61">
        <v>1172.9468650817871</v>
      </c>
      <c r="T61">
        <f t="shared" si="13"/>
        <v>33.053134918212891</v>
      </c>
      <c r="U61">
        <f>SUM($T$35:T61)</f>
        <v>-192.36552810668945</v>
      </c>
      <c r="Z61">
        <v>1211.979679107666</v>
      </c>
      <c r="AA61">
        <f t="shared" si="14"/>
        <v>-5.9796791076660156</v>
      </c>
      <c r="AB61">
        <f>SUM($AA$3:AA61)</f>
        <v>2.7985420227050781</v>
      </c>
    </row>
    <row r="62" spans="1:28" x14ac:dyDescent="0.25">
      <c r="A62">
        <f t="shared" si="0"/>
        <v>60</v>
      </c>
      <c r="B62">
        <v>61</v>
      </c>
      <c r="C62">
        <v>1202.199951171875</v>
      </c>
      <c r="E62">
        <v>1207.1624908447266</v>
      </c>
      <c r="F62">
        <f t="shared" si="11"/>
        <v>-4.9625396728515625</v>
      </c>
      <c r="G62">
        <f>SUM($F$59:F62)</f>
        <v>-26.24993896484375</v>
      </c>
      <c r="L62">
        <v>1188.6749877929688</v>
      </c>
      <c r="M62">
        <f t="shared" si="12"/>
        <v>13.52496337890625</v>
      </c>
      <c r="N62">
        <f>SUM($M$51:M62)</f>
        <v>-100.199951171875</v>
      </c>
      <c r="S62">
        <v>1172.9468650817871</v>
      </c>
      <c r="T62">
        <f t="shared" si="13"/>
        <v>29.253086090087891</v>
      </c>
      <c r="U62">
        <f>SUM($T$35:T62)</f>
        <v>-163.11244201660156</v>
      </c>
      <c r="Z62">
        <v>1211.979679107666</v>
      </c>
      <c r="AA62">
        <f t="shared" si="14"/>
        <v>-9.7797279357910156</v>
      </c>
      <c r="AB62">
        <f>SUM($AA$3:AA62)</f>
        <v>-6.9811859130859375</v>
      </c>
    </row>
    <row r="63" spans="1:28" x14ac:dyDescent="0.25">
      <c r="A63">
        <f t="shared" si="0"/>
        <v>61</v>
      </c>
      <c r="B63">
        <v>62</v>
      </c>
      <c r="C63">
        <v>1219</v>
      </c>
      <c r="E63">
        <v>1207.1624908447266</v>
      </c>
      <c r="F63">
        <f t="shared" si="11"/>
        <v>11.837509155273438</v>
      </c>
      <c r="G63">
        <f>SUM($F$59:F63)</f>
        <v>-14.412429809570313</v>
      </c>
      <c r="L63">
        <v>1188.6749877929688</v>
      </c>
      <c r="M63">
        <f t="shared" si="12"/>
        <v>30.32501220703125</v>
      </c>
      <c r="N63">
        <f>SUM($M$51:M63)</f>
        <v>-69.87493896484375</v>
      </c>
      <c r="S63">
        <v>1172.9468650817871</v>
      </c>
      <c r="T63">
        <f t="shared" si="13"/>
        <v>46.053134918212891</v>
      </c>
      <c r="U63">
        <f>SUM($T$35:T63)</f>
        <v>-117.05930709838867</v>
      </c>
      <c r="Z63">
        <v>1211.979679107666</v>
      </c>
      <c r="AA63">
        <f t="shared" si="14"/>
        <v>7.0203208923339844</v>
      </c>
      <c r="AB63">
        <f>SUM($AA$3:AA63)</f>
        <v>3.9134979248046875E-2</v>
      </c>
    </row>
    <row r="64" spans="1:28" x14ac:dyDescent="0.25">
      <c r="A64">
        <f t="shared" si="0"/>
        <v>62</v>
      </c>
      <c r="B64">
        <v>63</v>
      </c>
      <c r="C64">
        <v>1218</v>
      </c>
      <c r="E64">
        <v>1207.1624908447266</v>
      </c>
      <c r="F64">
        <f t="shared" si="11"/>
        <v>10.837509155273438</v>
      </c>
      <c r="G64">
        <f>SUM($F$59:F64)</f>
        <v>-3.574920654296875</v>
      </c>
      <c r="L64">
        <v>1188.6749877929688</v>
      </c>
      <c r="M64">
        <f t="shared" si="12"/>
        <v>29.32501220703125</v>
      </c>
      <c r="N64">
        <f>SUM($M$51:M64)</f>
        <v>-40.5499267578125</v>
      </c>
      <c r="S64">
        <v>1172.9468650817871</v>
      </c>
      <c r="T64">
        <f t="shared" si="13"/>
        <v>45.053134918212891</v>
      </c>
      <c r="U64">
        <f>SUM($T$35:T64)</f>
        <v>-72.006172180175781</v>
      </c>
      <c r="Z64">
        <v>1211.979679107666</v>
      </c>
      <c r="AA64">
        <f t="shared" si="14"/>
        <v>6.0203208923339844</v>
      </c>
      <c r="AB64">
        <f>SUM($AA$3:AA64)</f>
        <v>6.0594558715820313</v>
      </c>
    </row>
    <row r="65" spans="1:31" x14ac:dyDescent="0.25">
      <c r="A65">
        <f t="shared" si="0"/>
        <v>63</v>
      </c>
      <c r="B65">
        <v>64</v>
      </c>
      <c r="C65">
        <v>1207.199951171875</v>
      </c>
      <c r="E65">
        <v>1207.1624908447266</v>
      </c>
      <c r="F65">
        <f t="shared" si="11"/>
        <v>3.74603271484375E-2</v>
      </c>
      <c r="G65">
        <f>SUM($F$59:F65)</f>
        <v>-3.5374603271484375</v>
      </c>
      <c r="L65">
        <v>1188.6749877929688</v>
      </c>
      <c r="M65">
        <f t="shared" si="12"/>
        <v>18.52496337890625</v>
      </c>
      <c r="N65">
        <f>SUM($M$51:M65)</f>
        <v>-22.02496337890625</v>
      </c>
      <c r="S65">
        <v>1172.9468650817871</v>
      </c>
      <c r="T65">
        <f t="shared" si="13"/>
        <v>34.253086090087891</v>
      </c>
      <c r="U65">
        <f>SUM($T$35:T65)</f>
        <v>-37.753086090087891</v>
      </c>
      <c r="Z65">
        <v>1211.979679107666</v>
      </c>
      <c r="AA65">
        <f t="shared" si="14"/>
        <v>-4.7797279357910156</v>
      </c>
      <c r="AB65">
        <f>SUM($AA$3:AA65)</f>
        <v>1.2797279357910156</v>
      </c>
    </row>
    <row r="66" spans="1:31" s="5" customFormat="1" x14ac:dyDescent="0.25">
      <c r="A66" s="4">
        <f t="shared" si="0"/>
        <v>64</v>
      </c>
      <c r="B66" s="4">
        <v>65</v>
      </c>
      <c r="C66" s="4">
        <v>1210.699951171875</v>
      </c>
      <c r="D66" s="4"/>
      <c r="E66" s="3">
        <f>AVERAGE(C59:C66)</f>
        <v>1207.1624908447266</v>
      </c>
      <c r="F66" s="3">
        <f t="shared" si="11"/>
        <v>3.5374603271484375</v>
      </c>
      <c r="G66" s="3">
        <f>SUM($F$59:F66)</f>
        <v>0</v>
      </c>
      <c r="H66" s="3">
        <f>MAX(G59:G66)-MIN(G59:G66)</f>
        <v>26.24993896484375</v>
      </c>
      <c r="I66" s="3">
        <f>_xlfn.STDEV.P(C59:C66)</f>
        <v>8.3931347676895882</v>
      </c>
      <c r="J66" s="3">
        <f t="shared" ref="J66" si="18">H66/I66</f>
        <v>3.1275488469333461</v>
      </c>
      <c r="K66" s="4"/>
      <c r="L66" s="3">
        <f>AVERAGE(C51:C66)</f>
        <v>1188.6749877929688</v>
      </c>
      <c r="M66" s="3">
        <f t="shared" si="12"/>
        <v>22.02496337890625</v>
      </c>
      <c r="N66" s="3">
        <f>SUM($M$51:M66)</f>
        <v>0</v>
      </c>
      <c r="O66" s="3">
        <f>MAX(N51:N66)-MIN(N51:N66)</f>
        <v>149.92498779296875</v>
      </c>
      <c r="P66" s="3">
        <f>_xlfn.STDEV.P(C51:C66)</f>
        <v>21.790688071054671</v>
      </c>
      <c r="Q66" s="3">
        <f>O66/P66</f>
        <v>6.8802319276975625</v>
      </c>
      <c r="R66" s="3"/>
      <c r="S66" s="3">
        <f>AVERAGE(C35:C66)</f>
        <v>1172.9468650817871</v>
      </c>
      <c r="T66" s="3">
        <f t="shared" si="13"/>
        <v>37.753086090087891</v>
      </c>
      <c r="U66" s="3">
        <f>SUM($T$35:T66)</f>
        <v>0</v>
      </c>
      <c r="V66" s="3">
        <f>MAX(U35:U66)-MIN(U35:U66)</f>
        <v>338.99685287475586</v>
      </c>
      <c r="W66" s="3">
        <f>_xlfn.STDEV.P(C35:C66)</f>
        <v>25.325700825435508</v>
      </c>
      <c r="X66" s="3">
        <f>V66/W66</f>
        <v>13.385487541347294</v>
      </c>
      <c r="Y66" s="3"/>
      <c r="Z66" s="3">
        <f>AVERAGE(C3:C66)</f>
        <v>1211.979679107666</v>
      </c>
      <c r="AA66" s="3">
        <f t="shared" si="14"/>
        <v>-1.2797279357910156</v>
      </c>
      <c r="AB66" s="3">
        <f>SUM($AA$3:AA66)</f>
        <v>0</v>
      </c>
      <c r="AC66" s="3">
        <f>MAX(AB3:AB66)-MIN(AB3-AB66)</f>
        <v>1342.3873596191406</v>
      </c>
      <c r="AD66" s="3">
        <f>_xlfn.STDEV.P(C3:C66)</f>
        <v>52.776261619725538</v>
      </c>
      <c r="AE66" s="3">
        <f>AC66/AD66</f>
        <v>25.435438555530673</v>
      </c>
    </row>
    <row r="67" spans="1:31" x14ac:dyDescent="0.25">
      <c r="A67">
        <f t="shared" ref="A67:A130" si="19">B67-1</f>
        <v>65</v>
      </c>
      <c r="B67">
        <v>66</v>
      </c>
      <c r="C67">
        <v>1221.5999755859375</v>
      </c>
    </row>
    <row r="68" spans="1:31" x14ac:dyDescent="0.25">
      <c r="A68">
        <f t="shared" si="19"/>
        <v>66</v>
      </c>
      <c r="B68">
        <v>67</v>
      </c>
      <c r="C68">
        <v>1216.800048828125</v>
      </c>
    </row>
    <row r="69" spans="1:31" x14ac:dyDescent="0.25">
      <c r="A69">
        <f t="shared" si="19"/>
        <v>67</v>
      </c>
      <c r="B69">
        <v>68</v>
      </c>
      <c r="C69">
        <v>1203.699951171875</v>
      </c>
    </row>
    <row r="70" spans="1:31" x14ac:dyDescent="0.25">
      <c r="A70">
        <f t="shared" si="19"/>
        <v>68</v>
      </c>
      <c r="B70">
        <v>69</v>
      </c>
      <c r="C70">
        <v>1195.5999755859375</v>
      </c>
    </row>
    <row r="71" spans="1:31" x14ac:dyDescent="0.25">
      <c r="A71">
        <f t="shared" si="19"/>
        <v>69</v>
      </c>
      <c r="B71">
        <v>70</v>
      </c>
      <c r="C71">
        <v>1194.300048828125</v>
      </c>
    </row>
    <row r="72" spans="1:31" x14ac:dyDescent="0.25">
      <c r="A72">
        <f t="shared" si="19"/>
        <v>70</v>
      </c>
      <c r="B72">
        <v>71</v>
      </c>
      <c r="C72">
        <v>1199.0999755859375</v>
      </c>
    </row>
    <row r="73" spans="1:31" x14ac:dyDescent="0.25">
      <c r="A73">
        <f t="shared" si="19"/>
        <v>71</v>
      </c>
      <c r="B73">
        <v>72</v>
      </c>
      <c r="C73">
        <v>1214.5</v>
      </c>
    </row>
    <row r="74" spans="1:31" x14ac:dyDescent="0.25">
      <c r="A74">
        <f t="shared" si="19"/>
        <v>72</v>
      </c>
      <c r="B74">
        <v>73</v>
      </c>
      <c r="C74">
        <v>1211.300048828125</v>
      </c>
    </row>
    <row r="75" spans="1:31" x14ac:dyDescent="0.25">
      <c r="A75">
        <f t="shared" si="19"/>
        <v>73</v>
      </c>
      <c r="B75">
        <v>74</v>
      </c>
      <c r="C75">
        <v>1222.4000244140625</v>
      </c>
    </row>
    <row r="76" spans="1:31" x14ac:dyDescent="0.25">
      <c r="A76">
        <f t="shared" si="19"/>
        <v>74</v>
      </c>
      <c r="B76">
        <v>75</v>
      </c>
      <c r="C76">
        <v>1223.9000244140625</v>
      </c>
    </row>
    <row r="77" spans="1:31" x14ac:dyDescent="0.25">
      <c r="A77">
        <f t="shared" si="19"/>
        <v>75</v>
      </c>
      <c r="B77">
        <v>76</v>
      </c>
      <c r="C77">
        <v>1235.300048828125</v>
      </c>
    </row>
    <row r="78" spans="1:31" x14ac:dyDescent="0.25">
      <c r="A78">
        <f t="shared" si="19"/>
        <v>76</v>
      </c>
      <c r="B78">
        <v>77</v>
      </c>
      <c r="C78">
        <v>1239.300048828125</v>
      </c>
    </row>
    <row r="79" spans="1:31" x14ac:dyDescent="0.25">
      <c r="A79">
        <f t="shared" si="19"/>
        <v>77</v>
      </c>
      <c r="B79">
        <v>78</v>
      </c>
      <c r="C79">
        <v>1242.699951171875</v>
      </c>
    </row>
    <row r="80" spans="1:31" x14ac:dyDescent="0.25">
      <c r="A80">
        <f t="shared" si="19"/>
        <v>78</v>
      </c>
      <c r="B80">
        <v>79</v>
      </c>
      <c r="C80">
        <v>1240</v>
      </c>
    </row>
    <row r="81" spans="1:3" x14ac:dyDescent="0.25">
      <c r="A81">
        <f t="shared" si="19"/>
        <v>79</v>
      </c>
      <c r="B81">
        <v>80</v>
      </c>
      <c r="C81">
        <v>1239</v>
      </c>
    </row>
    <row r="82" spans="1:3" x14ac:dyDescent="0.25">
      <c r="A82">
        <f t="shared" si="19"/>
        <v>80</v>
      </c>
      <c r="B82">
        <v>81</v>
      </c>
      <c r="C82">
        <v>1228.9000244140625</v>
      </c>
    </row>
    <row r="83" spans="1:3" x14ac:dyDescent="0.25">
      <c r="A83">
        <f t="shared" si="19"/>
        <v>81</v>
      </c>
      <c r="B83">
        <v>82</v>
      </c>
      <c r="C83">
        <v>1228.5999755859375</v>
      </c>
    </row>
    <row r="84" spans="1:3" x14ac:dyDescent="0.25">
      <c r="A84">
        <f t="shared" si="19"/>
        <v>82</v>
      </c>
      <c r="B84">
        <v>83</v>
      </c>
      <c r="C84">
        <v>1236.4000244140625</v>
      </c>
    </row>
    <row r="85" spans="1:3" x14ac:dyDescent="0.25">
      <c r="A85">
        <f t="shared" si="19"/>
        <v>83</v>
      </c>
      <c r="B85">
        <v>84</v>
      </c>
      <c r="C85">
        <v>1244.9000244140625</v>
      </c>
    </row>
    <row r="86" spans="1:3" x14ac:dyDescent="0.25">
      <c r="A86">
        <f t="shared" si="19"/>
        <v>84</v>
      </c>
      <c r="B86">
        <v>85</v>
      </c>
      <c r="C86">
        <v>1242.4000244140625</v>
      </c>
    </row>
    <row r="87" spans="1:3" x14ac:dyDescent="0.25">
      <c r="A87">
        <f t="shared" si="19"/>
        <v>85</v>
      </c>
      <c r="B87">
        <v>86</v>
      </c>
      <c r="C87">
        <v>1242.199951171875</v>
      </c>
    </row>
    <row r="88" spans="1:3" x14ac:dyDescent="0.25">
      <c r="A88">
        <f t="shared" si="19"/>
        <v>86</v>
      </c>
      <c r="B88">
        <v>87</v>
      </c>
      <c r="C88">
        <v>1236.5999755859375</v>
      </c>
    </row>
    <row r="89" spans="1:3" x14ac:dyDescent="0.25">
      <c r="A89">
        <f t="shared" si="19"/>
        <v>87</v>
      </c>
      <c r="B89">
        <v>88</v>
      </c>
      <c r="C89">
        <v>1254.5999755859375</v>
      </c>
    </row>
    <row r="90" spans="1:3" x14ac:dyDescent="0.25">
      <c r="A90">
        <f t="shared" si="19"/>
        <v>88</v>
      </c>
      <c r="B90">
        <v>89</v>
      </c>
      <c r="C90">
        <v>1261.5</v>
      </c>
    </row>
    <row r="91" spans="1:3" x14ac:dyDescent="0.25">
      <c r="A91">
        <f t="shared" si="19"/>
        <v>89</v>
      </c>
      <c r="B91">
        <v>90</v>
      </c>
      <c r="C91">
        <v>1262</v>
      </c>
    </row>
    <row r="92" spans="1:3" x14ac:dyDescent="0.25">
      <c r="A92">
        <f t="shared" si="19"/>
        <v>90</v>
      </c>
      <c r="B92">
        <v>91</v>
      </c>
      <c r="C92">
        <v>1257.199951171875</v>
      </c>
    </row>
    <row r="93" spans="1:3" x14ac:dyDescent="0.25">
      <c r="A93">
        <f t="shared" si="19"/>
        <v>91</v>
      </c>
      <c r="B93">
        <v>92</v>
      </c>
      <c r="C93">
        <v>1253.300048828125</v>
      </c>
    </row>
    <row r="94" spans="1:3" x14ac:dyDescent="0.25">
      <c r="A94">
        <f t="shared" si="19"/>
        <v>92</v>
      </c>
      <c r="B94">
        <v>93</v>
      </c>
      <c r="C94">
        <v>1236.0999755859375</v>
      </c>
    </row>
    <row r="95" spans="1:3" x14ac:dyDescent="0.25">
      <c r="A95">
        <f t="shared" si="19"/>
        <v>93</v>
      </c>
      <c r="B95">
        <v>94</v>
      </c>
      <c r="C95">
        <v>1229.800048828125</v>
      </c>
    </row>
    <row r="96" spans="1:3" x14ac:dyDescent="0.25">
      <c r="A96">
        <f t="shared" si="19"/>
        <v>94</v>
      </c>
      <c r="B96">
        <v>95</v>
      </c>
      <c r="C96">
        <v>1228.800048828125</v>
      </c>
    </row>
    <row r="97" spans="1:3" x14ac:dyDescent="0.25">
      <c r="A97">
        <f t="shared" si="19"/>
        <v>95</v>
      </c>
      <c r="B97">
        <v>96</v>
      </c>
      <c r="C97">
        <v>1219.5</v>
      </c>
    </row>
    <row r="98" spans="1:3" x14ac:dyDescent="0.25">
      <c r="A98">
        <f t="shared" si="19"/>
        <v>96</v>
      </c>
      <c r="B98">
        <v>97</v>
      </c>
      <c r="C98">
        <v>1212.800048828125</v>
      </c>
    </row>
    <row r="99" spans="1:3" x14ac:dyDescent="0.25">
      <c r="A99">
        <f t="shared" si="19"/>
        <v>97</v>
      </c>
      <c r="B99">
        <v>98</v>
      </c>
      <c r="C99">
        <v>1206.5999755859375</v>
      </c>
    </row>
    <row r="100" spans="1:3" x14ac:dyDescent="0.25">
      <c r="A100">
        <f t="shared" si="19"/>
        <v>98</v>
      </c>
      <c r="B100">
        <v>99</v>
      </c>
      <c r="C100">
        <v>1204.699951171875</v>
      </c>
    </row>
    <row r="101" spans="1:3" x14ac:dyDescent="0.25">
      <c r="A101">
        <f t="shared" si="19"/>
        <v>99</v>
      </c>
      <c r="B101">
        <v>100</v>
      </c>
      <c r="C101">
        <v>1206.5</v>
      </c>
    </row>
    <row r="102" spans="1:3" x14ac:dyDescent="0.25">
      <c r="A102">
        <f t="shared" si="19"/>
        <v>100</v>
      </c>
      <c r="B102">
        <v>101</v>
      </c>
      <c r="C102">
        <v>1205.800048828125</v>
      </c>
    </row>
    <row r="103" spans="1:3" x14ac:dyDescent="0.25">
      <c r="A103">
        <f t="shared" si="19"/>
        <v>101</v>
      </c>
      <c r="B103">
        <v>102</v>
      </c>
      <c r="C103">
        <v>1203.800048828125</v>
      </c>
    </row>
    <row r="104" spans="1:3" x14ac:dyDescent="0.25">
      <c r="A104">
        <f t="shared" si="19"/>
        <v>102</v>
      </c>
      <c r="B104">
        <v>103</v>
      </c>
      <c r="C104">
        <v>1230.199951171875</v>
      </c>
    </row>
    <row r="105" spans="1:3" x14ac:dyDescent="0.25">
      <c r="A105">
        <f t="shared" si="19"/>
        <v>103</v>
      </c>
      <c r="B105">
        <v>104</v>
      </c>
      <c r="C105">
        <v>1233.199951171875</v>
      </c>
    </row>
    <row r="106" spans="1:3" x14ac:dyDescent="0.25">
      <c r="A106">
        <f t="shared" si="19"/>
        <v>104</v>
      </c>
      <c r="B106">
        <v>105</v>
      </c>
      <c r="C106">
        <v>1237.199951171875</v>
      </c>
    </row>
    <row r="107" spans="1:3" x14ac:dyDescent="0.25">
      <c r="A107">
        <f t="shared" si="19"/>
        <v>105</v>
      </c>
      <c r="B107">
        <v>106</v>
      </c>
      <c r="C107">
        <v>1249.5999755859375</v>
      </c>
    </row>
    <row r="108" spans="1:3" x14ac:dyDescent="0.25">
      <c r="A108">
        <f t="shared" si="19"/>
        <v>106</v>
      </c>
      <c r="B108">
        <v>107</v>
      </c>
      <c r="C108">
        <v>1252.800048828125</v>
      </c>
    </row>
    <row r="109" spans="1:3" x14ac:dyDescent="0.25">
      <c r="A109">
        <f t="shared" si="19"/>
        <v>107</v>
      </c>
      <c r="B109">
        <v>108</v>
      </c>
      <c r="C109">
        <v>1250.0999755859375</v>
      </c>
    </row>
    <row r="110" spans="1:3" x14ac:dyDescent="0.25">
      <c r="A110">
        <f t="shared" si="19"/>
        <v>108</v>
      </c>
      <c r="B110">
        <v>109</v>
      </c>
      <c r="C110">
        <v>1251.699951171875</v>
      </c>
    </row>
    <row r="111" spans="1:3" x14ac:dyDescent="0.25">
      <c r="A111">
        <f t="shared" si="19"/>
        <v>109</v>
      </c>
      <c r="B111">
        <v>110</v>
      </c>
      <c r="C111">
        <v>1258.800048828125</v>
      </c>
    </row>
    <row r="112" spans="1:3" x14ac:dyDescent="0.25">
      <c r="A112">
        <f t="shared" si="19"/>
        <v>110</v>
      </c>
      <c r="B112">
        <v>111</v>
      </c>
      <c r="C112">
        <v>1258.800048828125</v>
      </c>
    </row>
    <row r="113" spans="1:3" x14ac:dyDescent="0.25">
      <c r="A113">
        <f t="shared" si="19"/>
        <v>111</v>
      </c>
      <c r="B113">
        <v>112</v>
      </c>
      <c r="C113">
        <v>1256.800048828125</v>
      </c>
    </row>
    <row r="114" spans="1:3" x14ac:dyDescent="0.25">
      <c r="A114">
        <f t="shared" si="19"/>
        <v>112</v>
      </c>
      <c r="B114">
        <v>113</v>
      </c>
      <c r="C114">
        <v>1248</v>
      </c>
    </row>
    <row r="115" spans="1:3" x14ac:dyDescent="0.25">
      <c r="A115">
        <f t="shared" si="19"/>
        <v>113</v>
      </c>
      <c r="B115">
        <v>114</v>
      </c>
      <c r="C115">
        <v>1251.199951171875</v>
      </c>
    </row>
    <row r="116" spans="1:3" x14ac:dyDescent="0.25">
      <c r="A116">
        <f t="shared" si="19"/>
        <v>114</v>
      </c>
      <c r="B116">
        <v>115</v>
      </c>
      <c r="C116">
        <v>1254</v>
      </c>
    </row>
    <row r="117" spans="1:3" x14ac:dyDescent="0.25">
      <c r="A117">
        <f t="shared" si="19"/>
        <v>115</v>
      </c>
      <c r="B117">
        <v>116</v>
      </c>
      <c r="C117">
        <v>1258.4000244140625</v>
      </c>
    </row>
    <row r="118" spans="1:3" x14ac:dyDescent="0.25">
      <c r="A118">
        <f t="shared" si="19"/>
        <v>116</v>
      </c>
      <c r="B118">
        <v>117</v>
      </c>
      <c r="C118">
        <v>1248.5</v>
      </c>
    </row>
    <row r="119" spans="1:3" x14ac:dyDescent="0.25">
      <c r="A119">
        <f t="shared" si="19"/>
        <v>117</v>
      </c>
      <c r="B119">
        <v>118</v>
      </c>
      <c r="C119">
        <v>1253.300048828125</v>
      </c>
    </row>
    <row r="120" spans="1:3" x14ac:dyDescent="0.25">
      <c r="A120">
        <f t="shared" si="19"/>
        <v>118</v>
      </c>
      <c r="B120">
        <v>119</v>
      </c>
      <c r="C120">
        <v>1257.300048828125</v>
      </c>
    </row>
    <row r="121" spans="1:3" x14ac:dyDescent="0.25">
      <c r="A121">
        <f t="shared" si="19"/>
        <v>119</v>
      </c>
      <c r="B121">
        <v>120</v>
      </c>
      <c r="C121">
        <v>1253.9000244140625</v>
      </c>
    </row>
    <row r="122" spans="1:3" x14ac:dyDescent="0.25">
      <c r="A122">
        <f t="shared" si="19"/>
        <v>120</v>
      </c>
      <c r="B122">
        <v>121</v>
      </c>
      <c r="C122">
        <v>1274.199951171875</v>
      </c>
    </row>
    <row r="123" spans="1:3" x14ac:dyDescent="0.25">
      <c r="A123">
        <f t="shared" si="19"/>
        <v>121</v>
      </c>
      <c r="B123">
        <v>122</v>
      </c>
      <c r="C123">
        <v>1278.0999755859375</v>
      </c>
    </row>
    <row r="124" spans="1:3" x14ac:dyDescent="0.25">
      <c r="A124">
        <f t="shared" si="19"/>
        <v>122</v>
      </c>
      <c r="B124">
        <v>123</v>
      </c>
      <c r="C124">
        <v>1288.5</v>
      </c>
    </row>
    <row r="125" spans="1:3" x14ac:dyDescent="0.25">
      <c r="A125">
        <f t="shared" si="19"/>
        <v>123</v>
      </c>
      <c r="B125">
        <v>124</v>
      </c>
      <c r="C125">
        <v>1291.9000244140625</v>
      </c>
    </row>
    <row r="126" spans="1:3" x14ac:dyDescent="0.25">
      <c r="A126">
        <f t="shared" si="19"/>
        <v>124</v>
      </c>
      <c r="B126">
        <v>125</v>
      </c>
      <c r="C126">
        <v>1294.0999755859375</v>
      </c>
    </row>
    <row r="127" spans="1:3" x14ac:dyDescent="0.25">
      <c r="A127">
        <f t="shared" si="19"/>
        <v>125</v>
      </c>
      <c r="B127">
        <v>126</v>
      </c>
      <c r="C127">
        <v>1283.4000244140625</v>
      </c>
    </row>
    <row r="128" spans="1:3" x14ac:dyDescent="0.25">
      <c r="A128">
        <f t="shared" si="19"/>
        <v>126</v>
      </c>
      <c r="B128">
        <v>127</v>
      </c>
      <c r="C128">
        <v>1283.800048828125</v>
      </c>
    </row>
    <row r="129" spans="1:3" x14ac:dyDescent="0.25">
      <c r="A129">
        <f t="shared" si="19"/>
        <v>127</v>
      </c>
      <c r="B129">
        <v>128</v>
      </c>
      <c r="C129">
        <v>1289.0999755859375</v>
      </c>
    </row>
    <row r="130" spans="1:3" x14ac:dyDescent="0.25">
      <c r="A130">
        <f t="shared" si="19"/>
        <v>128</v>
      </c>
      <c r="B130">
        <v>129</v>
      </c>
      <c r="C130">
        <v>1277.5</v>
      </c>
    </row>
    <row r="131" spans="1:3" x14ac:dyDescent="0.25">
      <c r="A131">
        <f t="shared" ref="A131:A139" si="20">B131-1</f>
        <v>129</v>
      </c>
      <c r="B131">
        <v>130</v>
      </c>
      <c r="C131">
        <v>1267.199951171875</v>
      </c>
    </row>
    <row r="132" spans="1:3" x14ac:dyDescent="0.25">
      <c r="A132">
        <f t="shared" si="20"/>
        <v>130</v>
      </c>
      <c r="B132">
        <v>131</v>
      </c>
      <c r="C132">
        <v>1264.199951171875</v>
      </c>
    </row>
    <row r="133" spans="1:3" x14ac:dyDescent="0.25">
      <c r="A133">
        <f t="shared" si="20"/>
        <v>131</v>
      </c>
      <c r="B133">
        <v>132</v>
      </c>
      <c r="C133">
        <v>1265.9000244140625</v>
      </c>
    </row>
    <row r="134" spans="1:3" x14ac:dyDescent="0.25">
      <c r="A134">
        <f t="shared" si="20"/>
        <v>132</v>
      </c>
      <c r="B134">
        <v>133</v>
      </c>
      <c r="C134">
        <v>1268.300048828125</v>
      </c>
    </row>
    <row r="135" spans="1:3" x14ac:dyDescent="0.25">
      <c r="A135">
        <f t="shared" si="20"/>
        <v>133</v>
      </c>
      <c r="B135">
        <v>134</v>
      </c>
      <c r="C135">
        <v>1255.5</v>
      </c>
    </row>
    <row r="136" spans="1:3" x14ac:dyDescent="0.25">
      <c r="A136">
        <f t="shared" si="20"/>
        <v>134</v>
      </c>
      <c r="B136">
        <v>135</v>
      </c>
      <c r="C136">
        <v>1257</v>
      </c>
    </row>
    <row r="137" spans="1:3" x14ac:dyDescent="0.25">
      <c r="A137">
        <f t="shared" si="20"/>
        <v>135</v>
      </c>
      <c r="B137">
        <v>136</v>
      </c>
      <c r="C137">
        <v>1248.5</v>
      </c>
    </row>
    <row r="138" spans="1:3" x14ac:dyDescent="0.25">
      <c r="A138">
        <f t="shared" si="20"/>
        <v>136</v>
      </c>
      <c r="B138">
        <v>137</v>
      </c>
      <c r="C138">
        <v>1228.5999755859375</v>
      </c>
    </row>
    <row r="139" spans="1:3" x14ac:dyDescent="0.25">
      <c r="A139">
        <f t="shared" si="20"/>
        <v>137</v>
      </c>
      <c r="B139">
        <v>138</v>
      </c>
      <c r="C139">
        <v>1228.199951171875</v>
      </c>
    </row>
  </sheetData>
  <sortState ref="B3:C140">
    <sortCondition ref="B3:B140"/>
  </sortState>
  <pageMargins left="0.7" right="0.7" top="0.75" bottom="0.75" header="0.3" footer="0.3"/>
  <pageSetup orientation="portrait" horizontalDpi="0" verticalDpi="0" r:id="rId1"/>
  <ignoredErrors>
    <ignoredError sqref="E10 E18 E26 E34 E42 E50 E58 E66 L18 L34 L50 L66 S34 S66 Z66 I18 I26 I34 I42 I50 I58 I66 P18 P34 P50 P66 W34 W66 AD66 I10" formulaRange="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139"/>
  <sheetViews>
    <sheetView tabSelected="1" workbookViewId="0">
      <pane ySplit="2" topLeftCell="A3" activePane="bottomLeft" state="frozen"/>
      <selection pane="bottomLeft" activeCell="I26" sqref="I26"/>
    </sheetView>
  </sheetViews>
  <sheetFormatPr defaultRowHeight="15" x14ac:dyDescent="0.25"/>
  <cols>
    <col min="1" max="1" width="12.7109375" customWidth="1"/>
    <col min="2" max="2" width="14.7109375" customWidth="1"/>
    <col min="3" max="3" width="12.7109375" customWidth="1"/>
    <col min="33" max="36" width="12.7109375" customWidth="1"/>
    <col min="64" max="64" width="10.7109375" customWidth="1"/>
  </cols>
  <sheetData>
    <row r="1" spans="1:64" s="1" customFormat="1" x14ac:dyDescent="0.25">
      <c r="A1" s="12" t="s">
        <v>28</v>
      </c>
      <c r="B1" s="12" t="s">
        <v>30</v>
      </c>
      <c r="C1" s="12" t="s">
        <v>29</v>
      </c>
      <c r="D1" s="12"/>
      <c r="E1" s="12" t="s">
        <v>47</v>
      </c>
      <c r="F1" s="12"/>
      <c r="G1" s="12"/>
      <c r="H1" s="12"/>
      <c r="I1" s="11"/>
      <c r="J1" s="11"/>
      <c r="K1" s="11"/>
      <c r="L1" s="12" t="s">
        <v>48</v>
      </c>
      <c r="M1" s="11"/>
      <c r="N1" s="11"/>
      <c r="O1" s="11"/>
      <c r="P1" s="11"/>
      <c r="Q1" s="11"/>
      <c r="R1" s="11"/>
      <c r="S1" s="12" t="s">
        <v>50</v>
      </c>
      <c r="T1" s="11"/>
      <c r="U1" s="11"/>
      <c r="V1" s="11"/>
      <c r="W1" s="11"/>
      <c r="X1" s="11"/>
      <c r="Y1" s="11"/>
      <c r="Z1" s="12" t="s">
        <v>49</v>
      </c>
      <c r="AA1" s="11"/>
      <c r="AB1" s="11"/>
      <c r="AC1" s="11"/>
      <c r="AD1" s="11"/>
      <c r="AE1" s="11"/>
      <c r="AF1" s="12"/>
      <c r="AG1" s="12" t="s">
        <v>51</v>
      </c>
      <c r="AH1" s="12"/>
      <c r="AI1" s="12"/>
      <c r="AJ1" s="12"/>
      <c r="AK1" s="12"/>
      <c r="AL1" s="12"/>
      <c r="AM1" s="12"/>
      <c r="AN1" s="12" t="s">
        <v>52</v>
      </c>
      <c r="AO1" s="12"/>
      <c r="AP1" s="12"/>
      <c r="AQ1" s="12"/>
      <c r="AR1" s="12"/>
      <c r="AS1" s="12"/>
      <c r="AT1" s="12"/>
      <c r="AU1" s="12" t="s">
        <v>53</v>
      </c>
      <c r="AV1" s="12"/>
      <c r="AW1" s="12"/>
      <c r="AX1" s="12"/>
      <c r="AY1" s="12"/>
      <c r="AZ1" s="12"/>
      <c r="BA1" s="12"/>
      <c r="BB1" s="12" t="s">
        <v>54</v>
      </c>
      <c r="BC1" s="12"/>
      <c r="BD1" s="12"/>
      <c r="BE1" s="12"/>
      <c r="BF1" s="12"/>
      <c r="BG1" s="12"/>
      <c r="BH1" s="12"/>
      <c r="BI1" s="12" t="s">
        <v>42</v>
      </c>
      <c r="BJ1" s="12"/>
      <c r="BK1" s="12"/>
      <c r="BL1" s="12"/>
    </row>
    <row r="2" spans="1:64" x14ac:dyDescent="0.25">
      <c r="A2" s="11">
        <f>B2-1</f>
        <v>0</v>
      </c>
      <c r="B2" s="11">
        <v>1</v>
      </c>
      <c r="C2" s="11">
        <v>1274.199951171875</v>
      </c>
      <c r="D2" s="11"/>
      <c r="E2" s="12" t="s">
        <v>33</v>
      </c>
      <c r="F2" s="12" t="s">
        <v>31</v>
      </c>
      <c r="G2" s="12" t="s">
        <v>32</v>
      </c>
      <c r="H2" s="12" t="s">
        <v>34</v>
      </c>
      <c r="I2" s="13" t="s">
        <v>35</v>
      </c>
      <c r="J2" s="12" t="s">
        <v>36</v>
      </c>
      <c r="K2" s="12"/>
      <c r="L2" s="12" t="s">
        <v>33</v>
      </c>
      <c r="M2" s="12" t="s">
        <v>31</v>
      </c>
      <c r="N2" s="12" t="s">
        <v>32</v>
      </c>
      <c r="O2" s="12" t="s">
        <v>34</v>
      </c>
      <c r="P2" s="13" t="s">
        <v>35</v>
      </c>
      <c r="Q2" s="12" t="s">
        <v>36</v>
      </c>
      <c r="R2" s="12"/>
      <c r="S2" s="12" t="s">
        <v>33</v>
      </c>
      <c r="T2" s="12" t="s">
        <v>31</v>
      </c>
      <c r="U2" s="12" t="s">
        <v>32</v>
      </c>
      <c r="V2" s="12" t="s">
        <v>34</v>
      </c>
      <c r="W2" s="13" t="s">
        <v>35</v>
      </c>
      <c r="X2" s="12" t="s">
        <v>36</v>
      </c>
      <c r="Y2" s="12"/>
      <c r="Z2" s="12" t="s">
        <v>33</v>
      </c>
      <c r="AA2" s="12" t="s">
        <v>31</v>
      </c>
      <c r="AB2" s="12" t="s">
        <v>32</v>
      </c>
      <c r="AC2" s="12" t="s">
        <v>34</v>
      </c>
      <c r="AD2" s="13" t="s">
        <v>35</v>
      </c>
      <c r="AE2" s="12" t="s">
        <v>36</v>
      </c>
      <c r="AF2" s="11"/>
      <c r="AG2" s="12" t="s">
        <v>33</v>
      </c>
      <c r="AH2" s="12" t="s">
        <v>31</v>
      </c>
      <c r="AI2" s="12" t="s">
        <v>32</v>
      </c>
      <c r="AJ2" s="12" t="s">
        <v>34</v>
      </c>
      <c r="AK2" s="13" t="s">
        <v>35</v>
      </c>
      <c r="AL2" s="12" t="s">
        <v>36</v>
      </c>
      <c r="AM2" s="11"/>
      <c r="AN2" s="12" t="s">
        <v>33</v>
      </c>
      <c r="AO2" s="12" t="s">
        <v>31</v>
      </c>
      <c r="AP2" s="12" t="s">
        <v>32</v>
      </c>
      <c r="AQ2" s="12" t="s">
        <v>34</v>
      </c>
      <c r="AR2" s="13" t="s">
        <v>35</v>
      </c>
      <c r="AS2" s="12" t="s">
        <v>36</v>
      </c>
      <c r="AT2" s="11"/>
      <c r="AU2" s="12" t="s">
        <v>33</v>
      </c>
      <c r="AV2" s="12" t="s">
        <v>31</v>
      </c>
      <c r="AW2" s="12" t="s">
        <v>32</v>
      </c>
      <c r="AX2" s="12" t="s">
        <v>34</v>
      </c>
      <c r="AY2" s="13" t="s">
        <v>35</v>
      </c>
      <c r="AZ2" s="12" t="s">
        <v>36</v>
      </c>
      <c r="BA2" s="11"/>
      <c r="BB2" s="12" t="s">
        <v>33</v>
      </c>
      <c r="BC2" s="12" t="s">
        <v>31</v>
      </c>
      <c r="BD2" s="12" t="s">
        <v>32</v>
      </c>
      <c r="BE2" s="12" t="s">
        <v>34</v>
      </c>
      <c r="BF2" s="13" t="s">
        <v>35</v>
      </c>
      <c r="BG2" s="12" t="s">
        <v>36</v>
      </c>
      <c r="BH2" s="11"/>
      <c r="BI2" s="12" t="s">
        <v>41</v>
      </c>
      <c r="BJ2" s="12" t="s">
        <v>36</v>
      </c>
      <c r="BK2" s="12" t="s">
        <v>44</v>
      </c>
      <c r="BL2" s="12" t="s">
        <v>55</v>
      </c>
    </row>
    <row r="3" spans="1:64" x14ac:dyDescent="0.25">
      <c r="A3">
        <f t="shared" ref="A3:A66" si="0">B3-1</f>
        <v>1</v>
      </c>
      <c r="B3">
        <v>2</v>
      </c>
      <c r="C3">
        <v>1281.199951171875</v>
      </c>
      <c r="E3">
        <v>1279.8499908447266</v>
      </c>
      <c r="F3">
        <f t="shared" ref="F3:F10" si="1">C3-E3</f>
        <v>1.3499603271484375</v>
      </c>
      <c r="G3">
        <f>SUM($F$1:F3)</f>
        <v>1.3499603271484375</v>
      </c>
      <c r="L3">
        <v>1289.2499923706055</v>
      </c>
      <c r="M3">
        <f t="shared" ref="M3:M18" si="2">C3-L3</f>
        <v>-8.0500411987304688</v>
      </c>
      <c r="N3">
        <f>SUM($M$3:M3)</f>
        <v>-8.0500411987304688</v>
      </c>
      <c r="S3" s="5">
        <v>1270.4749857584636</v>
      </c>
      <c r="T3">
        <f t="shared" ref="T3:T26" si="3">C3-S3</f>
        <v>10.724965413411383</v>
      </c>
      <c r="U3">
        <f>SUM($T$3:T3)</f>
        <v>10.724965413411383</v>
      </c>
      <c r="Z3" s="5">
        <v>1251.0124931335449</v>
      </c>
      <c r="AA3">
        <f t="shared" ref="AA3:AA34" si="4">C3-Z3</f>
        <v>30.187458038330078</v>
      </c>
      <c r="AB3">
        <f>SUM($AA$3:AA3)</f>
        <v>30.187458038330078</v>
      </c>
      <c r="AG3">
        <v>1235.6249938964843</v>
      </c>
      <c r="AH3">
        <f>C3-AG3</f>
        <v>45.574957275390716</v>
      </c>
      <c r="AI3">
        <f>SUM($AH$3:AH3)</f>
        <v>45.574957275390716</v>
      </c>
      <c r="AN3" s="5">
        <v>1219.7479095458984</v>
      </c>
      <c r="AO3">
        <f>C3-AN3</f>
        <v>61.452041625976563</v>
      </c>
      <c r="AP3">
        <f>SUM($AO$3:AO3)</f>
        <v>61.452041625976563</v>
      </c>
      <c r="AU3">
        <v>1212.6678488595146</v>
      </c>
      <c r="AV3">
        <f>C3-AU3</f>
        <v>68.532102312360394</v>
      </c>
      <c r="AW3">
        <f>SUM($AV$3:AV3)</f>
        <v>68.532102312360394</v>
      </c>
      <c r="BB3">
        <v>1211.979679107666</v>
      </c>
      <c r="BC3">
        <f>C3-BB3</f>
        <v>69.220272064208984</v>
      </c>
      <c r="BD3">
        <f>SUM($BC$3:BC3)</f>
        <v>69.220272064208984</v>
      </c>
      <c r="BI3">
        <v>8</v>
      </c>
      <c r="BJ3">
        <f>J10</f>
        <v>2.2646992919161835</v>
      </c>
      <c r="BK3">
        <f>LOG(BI3)</f>
        <v>0.90308998699194354</v>
      </c>
      <c r="BL3">
        <f>LOG(BJ3)</f>
        <v>0.35501054430409196</v>
      </c>
    </row>
    <row r="4" spans="1:64" x14ac:dyDescent="0.25">
      <c r="A4">
        <f t="shared" si="0"/>
        <v>2</v>
      </c>
      <c r="B4">
        <v>3</v>
      </c>
      <c r="C4">
        <v>1278.800048828125</v>
      </c>
      <c r="E4">
        <v>1279.8499908447266</v>
      </c>
      <c r="F4">
        <f t="shared" si="1"/>
        <v>-1.0499420166015625</v>
      </c>
      <c r="G4">
        <f>SUM($F$1:F4)</f>
        <v>0.300018310546875</v>
      </c>
      <c r="L4">
        <v>1289.2499923706055</v>
      </c>
      <c r="M4">
        <f t="shared" si="2"/>
        <v>-10.449943542480469</v>
      </c>
      <c r="N4">
        <f>SUM($M$3:M4)</f>
        <v>-18.499984741210938</v>
      </c>
      <c r="S4" s="5">
        <v>1270.4749857584636</v>
      </c>
      <c r="T4">
        <f t="shared" si="3"/>
        <v>8.3250630696613825</v>
      </c>
      <c r="U4">
        <f>SUM($T$3:T4)</f>
        <v>19.050028483072765</v>
      </c>
      <c r="Z4" s="5">
        <v>1251.0124931335449</v>
      </c>
      <c r="AA4">
        <f t="shared" si="4"/>
        <v>27.787555694580078</v>
      </c>
      <c r="AB4">
        <f>SUM($AA$3:AA4)</f>
        <v>57.975013732910156</v>
      </c>
      <c r="AG4">
        <v>1235.6249938964843</v>
      </c>
      <c r="AH4">
        <f t="shared" ref="AH4:AH42" si="5">C4-AG4</f>
        <v>43.175054931640716</v>
      </c>
      <c r="AI4">
        <f>SUM($AH$3:AH4)</f>
        <v>88.750012207031432</v>
      </c>
      <c r="AN4" s="5">
        <v>1219.7479095458984</v>
      </c>
      <c r="AO4">
        <f t="shared" ref="AO4:AO50" si="6">C4-AN4</f>
        <v>59.052139282226563</v>
      </c>
      <c r="AP4">
        <f>SUM($AO$3:AO4)</f>
        <v>120.50418090820313</v>
      </c>
      <c r="AU4">
        <v>1212.6678488595146</v>
      </c>
      <c r="AV4">
        <f t="shared" ref="AV4:AV58" si="7">C4-AU4</f>
        <v>66.132199968610394</v>
      </c>
      <c r="AW4">
        <f>SUM($AV$3:AV4)</f>
        <v>134.66430228097079</v>
      </c>
      <c r="BB4">
        <v>1211.979679107666</v>
      </c>
      <c r="BC4">
        <f t="shared" ref="BC4:BC66" si="8">C4-BB4</f>
        <v>66.820369720458984</v>
      </c>
      <c r="BD4">
        <f>SUM($BC$3:BC4)</f>
        <v>136.04064178466797</v>
      </c>
      <c r="BI4">
        <v>16</v>
      </c>
      <c r="BJ4">
        <f>Q18</f>
        <v>6.445998932159049</v>
      </c>
      <c r="BK4">
        <f t="shared" ref="BK4:BK10" si="9">LOG(BI4)</f>
        <v>1.2041199826559248</v>
      </c>
      <c r="BL4">
        <f t="shared" ref="BL4:BL10" si="10">LOG(BJ4)</f>
        <v>0.80929022923131555</v>
      </c>
    </row>
    <row r="5" spans="1:64" x14ac:dyDescent="0.25">
      <c r="A5">
        <f t="shared" si="0"/>
        <v>3</v>
      </c>
      <c r="B5">
        <v>4</v>
      </c>
      <c r="C5">
        <v>1278.5</v>
      </c>
      <c r="E5">
        <v>1279.8499908447266</v>
      </c>
      <c r="F5">
        <f t="shared" si="1"/>
        <v>-1.3499908447265625</v>
      </c>
      <c r="G5">
        <f>SUM($F$1:F5)</f>
        <v>-1.0499725341796875</v>
      </c>
      <c r="L5">
        <v>1289.2499923706055</v>
      </c>
      <c r="M5">
        <f t="shared" si="2"/>
        <v>-10.749992370605469</v>
      </c>
      <c r="N5">
        <f>SUM($M$3:M5)</f>
        <v>-29.249977111816406</v>
      </c>
      <c r="S5" s="5">
        <v>1270.4749857584636</v>
      </c>
      <c r="T5">
        <f t="shared" si="3"/>
        <v>8.0250142415363825</v>
      </c>
      <c r="U5">
        <f>SUM($T$3:T5)</f>
        <v>27.075042724609148</v>
      </c>
      <c r="Z5" s="5">
        <v>1251.0124931335449</v>
      </c>
      <c r="AA5">
        <f t="shared" si="4"/>
        <v>27.487506866455078</v>
      </c>
      <c r="AB5">
        <f>SUM($AA$3:AA5)</f>
        <v>85.462520599365234</v>
      </c>
      <c r="AG5">
        <v>1235.6249938964843</v>
      </c>
      <c r="AH5">
        <f t="shared" si="5"/>
        <v>42.875006103515716</v>
      </c>
      <c r="AI5">
        <f>SUM($AH$3:AH5)</f>
        <v>131.62501831054715</v>
      </c>
      <c r="AN5" s="5">
        <v>1219.7479095458984</v>
      </c>
      <c r="AO5">
        <f t="shared" si="6"/>
        <v>58.752090454101563</v>
      </c>
      <c r="AP5">
        <f>SUM($AO$3:AO5)</f>
        <v>179.25627136230469</v>
      </c>
      <c r="AU5">
        <v>1212.6678488595146</v>
      </c>
      <c r="AV5">
        <f t="shared" si="7"/>
        <v>65.832151140485394</v>
      </c>
      <c r="AW5">
        <f>SUM($AV$3:AV5)</f>
        <v>200.49645342145618</v>
      </c>
      <c r="BB5">
        <v>1211.979679107666</v>
      </c>
      <c r="BC5">
        <f t="shared" si="8"/>
        <v>66.520320892333984</v>
      </c>
      <c r="BD5">
        <f>SUM($BC$3:BC5)</f>
        <v>202.56096267700195</v>
      </c>
      <c r="BI5">
        <v>24</v>
      </c>
      <c r="BJ5">
        <f>X26</f>
        <v>9.9916979586712849</v>
      </c>
      <c r="BK5">
        <f t="shared" si="9"/>
        <v>1.3802112417116059</v>
      </c>
      <c r="BL5">
        <f t="shared" si="10"/>
        <v>0.99963929717702726</v>
      </c>
    </row>
    <row r="6" spans="1:64" x14ac:dyDescent="0.25">
      <c r="A6">
        <f t="shared" si="0"/>
        <v>4</v>
      </c>
      <c r="B6">
        <v>5</v>
      </c>
      <c r="C6">
        <v>1273.5</v>
      </c>
      <c r="E6">
        <v>1279.8499908447266</v>
      </c>
      <c r="F6">
        <f t="shared" si="1"/>
        <v>-6.3499908447265625</v>
      </c>
      <c r="G6">
        <f>SUM($F$1:F6)</f>
        <v>-7.39996337890625</v>
      </c>
      <c r="L6">
        <v>1289.2499923706055</v>
      </c>
      <c r="M6">
        <f t="shared" si="2"/>
        <v>-15.749992370605469</v>
      </c>
      <c r="N6">
        <f>SUM($M$3:M6)</f>
        <v>-44.999969482421875</v>
      </c>
      <c r="S6" s="5">
        <v>1270.4749857584636</v>
      </c>
      <c r="T6">
        <f t="shared" si="3"/>
        <v>3.0250142415363825</v>
      </c>
      <c r="U6">
        <f>SUM($T$3:T6)</f>
        <v>30.10005696614553</v>
      </c>
      <c r="Z6" s="5">
        <v>1251.0124931335449</v>
      </c>
      <c r="AA6">
        <f t="shared" si="4"/>
        <v>22.487506866455078</v>
      </c>
      <c r="AB6">
        <f>SUM($AA$3:AA6)</f>
        <v>107.95002746582031</v>
      </c>
      <c r="AG6">
        <v>1235.6249938964843</v>
      </c>
      <c r="AH6">
        <f t="shared" si="5"/>
        <v>37.875006103515716</v>
      </c>
      <c r="AI6">
        <f>SUM($AH$3:AH6)</f>
        <v>169.50002441406286</v>
      </c>
      <c r="AN6" s="5">
        <v>1219.7479095458984</v>
      </c>
      <c r="AO6">
        <f t="shared" si="6"/>
        <v>53.752090454101563</v>
      </c>
      <c r="AP6">
        <f>SUM($AO$3:AO6)</f>
        <v>233.00836181640625</v>
      </c>
      <c r="AU6">
        <v>1212.6678488595146</v>
      </c>
      <c r="AV6">
        <f t="shared" si="7"/>
        <v>60.832151140485394</v>
      </c>
      <c r="AW6">
        <f>SUM($AV$3:AV6)</f>
        <v>261.32860456194157</v>
      </c>
      <c r="BB6">
        <v>1211.979679107666</v>
      </c>
      <c r="BC6">
        <f t="shared" si="8"/>
        <v>61.520320892333984</v>
      </c>
      <c r="BD6">
        <f>SUM($BC$3:BC6)</f>
        <v>264.08128356933594</v>
      </c>
      <c r="BI6">
        <v>32</v>
      </c>
      <c r="BJ6">
        <f>AE34</f>
        <v>14.671080920191379</v>
      </c>
      <c r="BK6">
        <f t="shared" si="9"/>
        <v>1.505149978319906</v>
      </c>
      <c r="BL6">
        <f t="shared" si="10"/>
        <v>1.1664621125059076</v>
      </c>
    </row>
    <row r="7" spans="1:64" x14ac:dyDescent="0.25">
      <c r="A7">
        <f t="shared" si="0"/>
        <v>5</v>
      </c>
      <c r="B7">
        <v>6</v>
      </c>
      <c r="C7">
        <v>1283.5999755859375</v>
      </c>
      <c r="E7">
        <v>1279.8499908447266</v>
      </c>
      <c r="F7">
        <f t="shared" si="1"/>
        <v>3.7499847412109375</v>
      </c>
      <c r="G7">
        <f>SUM($F$1:F7)</f>
        <v>-3.6499786376953125</v>
      </c>
      <c r="L7">
        <v>1289.2499923706055</v>
      </c>
      <c r="M7">
        <f t="shared" si="2"/>
        <v>-5.6500167846679688</v>
      </c>
      <c r="N7">
        <f>SUM($M$3:M7)</f>
        <v>-50.649986267089844</v>
      </c>
      <c r="S7" s="5">
        <v>1270.4749857584636</v>
      </c>
      <c r="T7">
        <f t="shared" si="3"/>
        <v>13.124989827473883</v>
      </c>
      <c r="U7">
        <f>SUM($T$3:T7)</f>
        <v>43.225046793619413</v>
      </c>
      <c r="Z7" s="5">
        <v>1251.0124931335449</v>
      </c>
      <c r="AA7">
        <f t="shared" si="4"/>
        <v>32.587482452392578</v>
      </c>
      <c r="AB7">
        <f>SUM($AA$3:AA7)</f>
        <v>140.53750991821289</v>
      </c>
      <c r="AG7">
        <v>1235.6249938964843</v>
      </c>
      <c r="AH7">
        <f t="shared" si="5"/>
        <v>47.974981689453216</v>
      </c>
      <c r="AI7">
        <f>SUM($AH$3:AH7)</f>
        <v>217.47500610351608</v>
      </c>
      <c r="AN7" s="5">
        <v>1219.7479095458984</v>
      </c>
      <c r="AO7">
        <f t="shared" si="6"/>
        <v>63.852066040039063</v>
      </c>
      <c r="AP7">
        <f>SUM($AO$3:AO7)</f>
        <v>296.86042785644531</v>
      </c>
      <c r="AU7">
        <v>1212.6678488595146</v>
      </c>
      <c r="AV7">
        <f t="shared" si="7"/>
        <v>70.932126726422894</v>
      </c>
      <c r="AW7">
        <f>SUM($AV$3:AV7)</f>
        <v>332.26073128836447</v>
      </c>
      <c r="BB7">
        <v>1211.979679107666</v>
      </c>
      <c r="BC7">
        <f t="shared" si="8"/>
        <v>71.620296478271484</v>
      </c>
      <c r="BD7">
        <f>SUM($BC$3:BC7)</f>
        <v>335.70158004760742</v>
      </c>
      <c r="BI7">
        <v>40</v>
      </c>
      <c r="BJ7">
        <f>AL42</f>
        <v>18.102868598624081</v>
      </c>
      <c r="BK7">
        <f t="shared" si="9"/>
        <v>1.6020599913279623</v>
      </c>
      <c r="BL7">
        <f t="shared" si="10"/>
        <v>1.2577473990593144</v>
      </c>
    </row>
    <row r="8" spans="1:64" x14ac:dyDescent="0.25">
      <c r="A8">
        <f t="shared" si="0"/>
        <v>6</v>
      </c>
      <c r="B8">
        <v>7</v>
      </c>
      <c r="C8">
        <v>1276.5999755859375</v>
      </c>
      <c r="E8">
        <v>1279.8499908447266</v>
      </c>
      <c r="F8">
        <f t="shared" si="1"/>
        <v>-3.2500152587890625</v>
      </c>
      <c r="G8">
        <f>SUM($F$1:F8)</f>
        <v>-6.899993896484375</v>
      </c>
      <c r="L8">
        <v>1289.2499923706055</v>
      </c>
      <c r="M8">
        <f t="shared" si="2"/>
        <v>-12.650016784667969</v>
      </c>
      <c r="N8">
        <f>SUM($M$3:M8)</f>
        <v>-63.300003051757813</v>
      </c>
      <c r="S8" s="5">
        <v>1270.4749857584636</v>
      </c>
      <c r="T8">
        <f t="shared" si="3"/>
        <v>6.1249898274738825</v>
      </c>
      <c r="U8">
        <f>SUM($T$3:T8)</f>
        <v>49.350036621093295</v>
      </c>
      <c r="Z8" s="5">
        <v>1251.0124931335449</v>
      </c>
      <c r="AA8">
        <f t="shared" si="4"/>
        <v>25.587482452392578</v>
      </c>
      <c r="AB8">
        <f>SUM($AA$3:AA8)</f>
        <v>166.12499237060547</v>
      </c>
      <c r="AG8">
        <v>1235.6249938964843</v>
      </c>
      <c r="AH8">
        <f t="shared" si="5"/>
        <v>40.974981689453216</v>
      </c>
      <c r="AI8">
        <f>SUM($AH$3:AH8)</f>
        <v>258.4499877929693</v>
      </c>
      <c r="AJ8" s="8"/>
      <c r="AN8" s="5">
        <v>1219.7479095458984</v>
      </c>
      <c r="AO8">
        <f t="shared" si="6"/>
        <v>56.852066040039063</v>
      </c>
      <c r="AP8">
        <f>SUM($AO$3:AO8)</f>
        <v>353.71249389648438</v>
      </c>
      <c r="AU8">
        <v>1212.6678488595146</v>
      </c>
      <c r="AV8">
        <f t="shared" si="7"/>
        <v>63.932126726422894</v>
      </c>
      <c r="AW8">
        <f>SUM($AV$3:AV8)</f>
        <v>396.19285801478736</v>
      </c>
      <c r="BB8">
        <v>1211.979679107666</v>
      </c>
      <c r="BC8">
        <f t="shared" si="8"/>
        <v>64.620296478271484</v>
      </c>
      <c r="BD8">
        <f>SUM($BC$3:BC8)</f>
        <v>400.32187652587891</v>
      </c>
      <c r="BI8">
        <v>48</v>
      </c>
      <c r="BJ8">
        <f>AS50</f>
        <v>21.220775258078977</v>
      </c>
      <c r="BK8">
        <f t="shared" si="9"/>
        <v>1.6812412373755872</v>
      </c>
      <c r="BL8">
        <f t="shared" si="10"/>
        <v>1.3267612459251488</v>
      </c>
    </row>
    <row r="9" spans="1:64" x14ac:dyDescent="0.25">
      <c r="A9">
        <f t="shared" si="0"/>
        <v>7</v>
      </c>
      <c r="B9">
        <v>8</v>
      </c>
      <c r="C9">
        <v>1279.699951171875</v>
      </c>
      <c r="E9">
        <v>1279.8499908447266</v>
      </c>
      <c r="F9">
        <f t="shared" si="1"/>
        <v>-0.1500396728515625</v>
      </c>
      <c r="G9">
        <f>SUM($F$1:F9)</f>
        <v>-7.0500335693359375</v>
      </c>
      <c r="L9">
        <v>1289.2499923706055</v>
      </c>
      <c r="M9">
        <f t="shared" si="2"/>
        <v>-9.5500411987304688</v>
      </c>
      <c r="N9">
        <f>SUM($M$3:M9)</f>
        <v>-72.850044250488281</v>
      </c>
      <c r="S9" s="5">
        <v>1270.4749857584636</v>
      </c>
      <c r="T9">
        <f t="shared" si="3"/>
        <v>9.2249654134113825</v>
      </c>
      <c r="U9">
        <f>SUM($T$3:T9)</f>
        <v>58.575002034504678</v>
      </c>
      <c r="Z9" s="5">
        <v>1251.0124931335449</v>
      </c>
      <c r="AA9">
        <f t="shared" si="4"/>
        <v>28.687458038330078</v>
      </c>
      <c r="AB9">
        <f>SUM($AA$3:AA9)</f>
        <v>194.81245040893555</v>
      </c>
      <c r="AG9">
        <v>1235.6249938964843</v>
      </c>
      <c r="AH9">
        <f t="shared" si="5"/>
        <v>44.074957275390716</v>
      </c>
      <c r="AI9">
        <f>SUM($AH$3:AH9)</f>
        <v>302.52494506836001</v>
      </c>
      <c r="AN9" s="5">
        <v>1219.7479095458984</v>
      </c>
      <c r="AO9">
        <f t="shared" si="6"/>
        <v>59.952041625976563</v>
      </c>
      <c r="AP9">
        <f>SUM($AO$3:AO9)</f>
        <v>413.66453552246094</v>
      </c>
      <c r="AU9">
        <v>1212.6678488595146</v>
      </c>
      <c r="AV9">
        <f t="shared" si="7"/>
        <v>67.032102312360394</v>
      </c>
      <c r="AW9">
        <f>SUM($AV$3:AV9)</f>
        <v>463.22496032714776</v>
      </c>
      <c r="BB9">
        <v>1211.979679107666</v>
      </c>
      <c r="BC9">
        <f t="shared" si="8"/>
        <v>67.720272064208984</v>
      </c>
      <c r="BD9">
        <f>SUM($BC$3:BC9)</f>
        <v>468.04214859008789</v>
      </c>
      <c r="BI9">
        <v>56</v>
      </c>
      <c r="BJ9">
        <f>AZ58</f>
        <v>24.768564077094865</v>
      </c>
      <c r="BK9">
        <f t="shared" si="9"/>
        <v>1.7481880270062005</v>
      </c>
      <c r="BL9">
        <f t="shared" si="10"/>
        <v>1.3939008296996704</v>
      </c>
    </row>
    <row r="10" spans="1:64" s="5" customFormat="1" x14ac:dyDescent="0.25">
      <c r="A10" s="5">
        <f t="shared" si="0"/>
        <v>8</v>
      </c>
      <c r="B10" s="5">
        <v>9</v>
      </c>
      <c r="C10" s="5">
        <v>1286.9000244140625</v>
      </c>
      <c r="E10" s="3">
        <f>AVERAGE(C3:C10)</f>
        <v>1279.8499908447266</v>
      </c>
      <c r="F10" s="3">
        <f t="shared" si="1"/>
        <v>7.0500335693359375</v>
      </c>
      <c r="G10" s="3">
        <f>SUM($F$1:F10)</f>
        <v>0</v>
      </c>
      <c r="H10" s="3">
        <f>MAX(G1:G10)-MIN(G1:G10)</f>
        <v>8.7499237060546875</v>
      </c>
      <c r="I10" s="3">
        <f>_xlfn.STDEV.P(C3:C10)</f>
        <v>3.8636139187606204</v>
      </c>
      <c r="J10" s="3">
        <f t="shared" ref="J10" si="11">H10/I10</f>
        <v>2.2646992919161835</v>
      </c>
      <c r="L10" s="5">
        <v>1289.2499923706055</v>
      </c>
      <c r="M10" s="5">
        <f t="shared" si="2"/>
        <v>-2.3499679565429688</v>
      </c>
      <c r="N10">
        <f>SUM($M$3:M10)</f>
        <v>-75.20001220703125</v>
      </c>
      <c r="S10" s="5">
        <v>1270.4749857584636</v>
      </c>
      <c r="T10" s="5">
        <f t="shared" si="3"/>
        <v>16.425038655598883</v>
      </c>
      <c r="U10">
        <f>SUM($T$3:T10)</f>
        <v>75.00004069010356</v>
      </c>
      <c r="Z10" s="5">
        <v>1251.0124931335449</v>
      </c>
      <c r="AA10" s="5">
        <f t="shared" si="4"/>
        <v>35.887531280517578</v>
      </c>
      <c r="AB10" s="5">
        <f>SUM($AA$3:AA10)</f>
        <v>230.69998168945313</v>
      </c>
      <c r="AG10" s="5">
        <v>1235.6249938964843</v>
      </c>
      <c r="AH10">
        <f t="shared" si="5"/>
        <v>51.275030517578216</v>
      </c>
      <c r="AI10">
        <f>SUM($AH$3:AH10)</f>
        <v>353.79997558593823</v>
      </c>
      <c r="AN10" s="5">
        <v>1219.7479095458984</v>
      </c>
      <c r="AO10">
        <f t="shared" si="6"/>
        <v>67.152114868164063</v>
      </c>
      <c r="AP10">
        <f>SUM($AO$3:AO10)</f>
        <v>480.816650390625</v>
      </c>
      <c r="AU10" s="5">
        <v>1212.6678488595146</v>
      </c>
      <c r="AV10">
        <f t="shared" si="7"/>
        <v>74.232175554547894</v>
      </c>
      <c r="AW10">
        <f>SUM($AV$3:AV10)</f>
        <v>537.45713588169565</v>
      </c>
      <c r="BB10" s="5">
        <v>1211.979679107666</v>
      </c>
      <c r="BC10">
        <f t="shared" si="8"/>
        <v>74.920345306396484</v>
      </c>
      <c r="BD10">
        <f>SUM($BC$3:BC10)</f>
        <v>542.96249389648438</v>
      </c>
      <c r="BI10" s="5">
        <v>64</v>
      </c>
      <c r="BJ10" s="5">
        <f>BG66</f>
        <v>26.747018230555199</v>
      </c>
      <c r="BK10">
        <f t="shared" si="9"/>
        <v>1.8061799739838871</v>
      </c>
      <c r="BL10">
        <f t="shared" si="10"/>
        <v>1.4272753737144361</v>
      </c>
    </row>
    <row r="11" spans="1:64" x14ac:dyDescent="0.25">
      <c r="A11">
        <f t="shared" si="0"/>
        <v>9</v>
      </c>
      <c r="B11">
        <v>10</v>
      </c>
      <c r="C11">
        <v>1283.4000244140625</v>
      </c>
      <c r="I11" s="2"/>
      <c r="L11">
        <v>1289.2499923706055</v>
      </c>
      <c r="M11">
        <f t="shared" si="2"/>
        <v>-5.8499679565429688</v>
      </c>
      <c r="N11">
        <f>SUM($M$3:M11)</f>
        <v>-81.049980163574219</v>
      </c>
      <c r="S11" s="5">
        <v>1270.4749857584636</v>
      </c>
      <c r="T11">
        <f t="shared" si="3"/>
        <v>12.925038655598883</v>
      </c>
      <c r="U11">
        <f>SUM($T$3:T11)</f>
        <v>87.925079345702443</v>
      </c>
      <c r="Z11" s="5">
        <v>1251.0124931335449</v>
      </c>
      <c r="AA11">
        <f t="shared" si="4"/>
        <v>32.387531280517578</v>
      </c>
      <c r="AB11">
        <f>SUM($AA$3:AA11)</f>
        <v>263.0875129699707</v>
      </c>
      <c r="AG11">
        <v>1235.6249938964843</v>
      </c>
      <c r="AH11">
        <f t="shared" si="5"/>
        <v>47.775030517578216</v>
      </c>
      <c r="AI11">
        <f>SUM($AH$3:AH11)</f>
        <v>401.57500610351644</v>
      </c>
      <c r="AN11" s="5">
        <v>1219.7479095458984</v>
      </c>
      <c r="AO11">
        <f t="shared" si="6"/>
        <v>63.652114868164063</v>
      </c>
      <c r="AP11">
        <f>SUM($AO$3:AO11)</f>
        <v>544.46876525878906</v>
      </c>
      <c r="AU11">
        <v>1212.6678488595146</v>
      </c>
      <c r="AV11">
        <f t="shared" si="7"/>
        <v>70.732175554547894</v>
      </c>
      <c r="AW11">
        <f>SUM($AV$3:AV11)</f>
        <v>608.18931143624354</v>
      </c>
      <c r="BB11">
        <v>1211.979679107666</v>
      </c>
      <c r="BC11">
        <f t="shared" si="8"/>
        <v>71.420345306396484</v>
      </c>
      <c r="BD11">
        <f>SUM($BC$3:BC11)</f>
        <v>614.38283920288086</v>
      </c>
    </row>
    <row r="12" spans="1:64" x14ac:dyDescent="0.25">
      <c r="A12">
        <f t="shared" si="0"/>
        <v>10</v>
      </c>
      <c r="B12">
        <v>11</v>
      </c>
      <c r="C12">
        <v>1298.5999755859375</v>
      </c>
      <c r="L12">
        <v>1289.2499923706055</v>
      </c>
      <c r="M12">
        <f t="shared" si="2"/>
        <v>9.3499832153320313</v>
      </c>
      <c r="N12">
        <f>SUM($M$3:M12)</f>
        <v>-71.699996948242188</v>
      </c>
      <c r="S12" s="5">
        <v>1270.4749857584636</v>
      </c>
      <c r="T12">
        <f t="shared" si="3"/>
        <v>28.124989827473883</v>
      </c>
      <c r="U12">
        <f>SUM($T$3:T12)</f>
        <v>116.05006917317633</v>
      </c>
      <c r="Z12" s="5">
        <v>1251.0124931335449</v>
      </c>
      <c r="AA12">
        <f t="shared" si="4"/>
        <v>47.587482452392578</v>
      </c>
      <c r="AB12">
        <f>SUM($AA$3:AA12)</f>
        <v>310.67499542236328</v>
      </c>
      <c r="AG12">
        <v>1235.6249938964843</v>
      </c>
      <c r="AH12">
        <f t="shared" si="5"/>
        <v>62.974981689453216</v>
      </c>
      <c r="AI12">
        <f>SUM($AH$3:AH12)</f>
        <v>464.54998779296966</v>
      </c>
      <c r="AN12" s="5">
        <v>1219.7479095458984</v>
      </c>
      <c r="AO12">
        <f t="shared" si="6"/>
        <v>78.852066040039063</v>
      </c>
      <c r="AP12">
        <f>SUM($AO$3:AO12)</f>
        <v>623.32083129882813</v>
      </c>
      <c r="AU12">
        <v>1212.6678488595146</v>
      </c>
      <c r="AV12">
        <f t="shared" si="7"/>
        <v>85.932126726422894</v>
      </c>
      <c r="AW12">
        <f>SUM($AV$3:AV12)</f>
        <v>694.12143816266644</v>
      </c>
      <c r="BB12">
        <v>1211.979679107666</v>
      </c>
      <c r="BC12">
        <f t="shared" si="8"/>
        <v>86.620296478271484</v>
      </c>
      <c r="BD12">
        <f>SUM($BC$3:BC12)</f>
        <v>701.00313568115234</v>
      </c>
      <c r="BK12" s="12" t="s">
        <v>46</v>
      </c>
      <c r="BL12" s="12">
        <f>SLOPE(BL3:BL10,BK3:BK10)</f>
        <v>1.1819162055579926</v>
      </c>
    </row>
    <row r="13" spans="1:64" x14ac:dyDescent="0.25">
      <c r="A13">
        <f t="shared" si="0"/>
        <v>11</v>
      </c>
      <c r="B13">
        <v>12</v>
      </c>
      <c r="C13">
        <v>1318.699951171875</v>
      </c>
      <c r="L13">
        <v>1289.2499923706055</v>
      </c>
      <c r="M13">
        <f t="shared" si="2"/>
        <v>29.449958801269531</v>
      </c>
      <c r="N13">
        <f>SUM($M$3:M13)</f>
        <v>-42.250038146972656</v>
      </c>
      <c r="S13" s="5">
        <v>1270.4749857584636</v>
      </c>
      <c r="T13">
        <f t="shared" si="3"/>
        <v>48.224965413411383</v>
      </c>
      <c r="U13">
        <f>SUM($T$3:T13)</f>
        <v>164.27503458658771</v>
      </c>
      <c r="Z13" s="5">
        <v>1251.0124931335449</v>
      </c>
      <c r="AA13">
        <f t="shared" si="4"/>
        <v>67.687458038330078</v>
      </c>
      <c r="AB13">
        <f>SUM($AA$3:AA13)</f>
        <v>378.36245346069336</v>
      </c>
      <c r="AG13">
        <v>1235.6249938964843</v>
      </c>
      <c r="AH13">
        <f t="shared" si="5"/>
        <v>83.074957275390716</v>
      </c>
      <c r="AI13">
        <f>SUM($AH$3:AH13)</f>
        <v>547.62494506836038</v>
      </c>
      <c r="AN13" s="5">
        <v>1219.7479095458984</v>
      </c>
      <c r="AO13">
        <f t="shared" si="6"/>
        <v>98.952041625976563</v>
      </c>
      <c r="AP13">
        <f>SUM($AO$3:AO13)</f>
        <v>722.27287292480469</v>
      </c>
      <c r="AU13">
        <v>1212.6678488595146</v>
      </c>
      <c r="AV13">
        <f t="shared" si="7"/>
        <v>106.03210231236039</v>
      </c>
      <c r="AW13">
        <f>SUM($AV$3:AV13)</f>
        <v>800.15354047502683</v>
      </c>
      <c r="BB13">
        <v>1211.979679107666</v>
      </c>
      <c r="BC13">
        <f t="shared" si="8"/>
        <v>106.72027206420898</v>
      </c>
      <c r="BD13">
        <f>SUM($BC$3:BC13)</f>
        <v>807.72340774536133</v>
      </c>
    </row>
    <row r="14" spans="1:64" x14ac:dyDescent="0.25">
      <c r="A14">
        <f t="shared" si="0"/>
        <v>12</v>
      </c>
      <c r="B14">
        <v>13</v>
      </c>
      <c r="C14">
        <v>1314</v>
      </c>
      <c r="L14">
        <v>1289.2499923706055</v>
      </c>
      <c r="M14">
        <f t="shared" si="2"/>
        <v>24.750007629394531</v>
      </c>
      <c r="N14">
        <f>SUM($M$3:M14)</f>
        <v>-17.500030517578125</v>
      </c>
      <c r="S14" s="5">
        <v>1270.4749857584636</v>
      </c>
      <c r="T14">
        <f t="shared" si="3"/>
        <v>43.525014241536383</v>
      </c>
      <c r="U14">
        <f>SUM($T$3:T14)</f>
        <v>207.80004882812409</v>
      </c>
      <c r="Z14" s="5">
        <v>1251.0124931335449</v>
      </c>
      <c r="AA14">
        <f t="shared" si="4"/>
        <v>62.987506866455078</v>
      </c>
      <c r="AB14">
        <f>SUM($AA$3:AA14)</f>
        <v>441.34996032714844</v>
      </c>
      <c r="AG14">
        <v>1235.6249938964843</v>
      </c>
      <c r="AH14">
        <f t="shared" si="5"/>
        <v>78.375006103515716</v>
      </c>
      <c r="AI14">
        <f>SUM($AH$3:AH14)</f>
        <v>625.99995117187609</v>
      </c>
      <c r="AN14" s="5">
        <v>1219.7479095458984</v>
      </c>
      <c r="AO14">
        <f t="shared" si="6"/>
        <v>94.252090454101563</v>
      </c>
      <c r="AP14">
        <f>SUM($AO$3:AO14)</f>
        <v>816.52496337890625</v>
      </c>
      <c r="AU14">
        <v>1212.6678488595146</v>
      </c>
      <c r="AV14">
        <f t="shared" si="7"/>
        <v>101.33215114048539</v>
      </c>
      <c r="AW14">
        <f>SUM($AV$3:AV14)</f>
        <v>901.48569161551222</v>
      </c>
      <c r="BB14">
        <v>1211.979679107666</v>
      </c>
      <c r="BC14">
        <f t="shared" si="8"/>
        <v>102.02032089233398</v>
      </c>
      <c r="BD14">
        <f>SUM($BC$3:BC14)</f>
        <v>909.74372863769531</v>
      </c>
    </row>
    <row r="15" spans="1:64" x14ac:dyDescent="0.25">
      <c r="A15">
        <f t="shared" si="0"/>
        <v>13</v>
      </c>
      <c r="B15">
        <v>14</v>
      </c>
      <c r="C15">
        <v>1315.5</v>
      </c>
      <c r="L15">
        <v>1289.2499923706055</v>
      </c>
      <c r="M15">
        <f t="shared" si="2"/>
        <v>26.250007629394531</v>
      </c>
      <c r="N15">
        <f>SUM($M$3:M15)</f>
        <v>8.7499771118164063</v>
      </c>
      <c r="S15" s="5">
        <v>1270.4749857584636</v>
      </c>
      <c r="T15">
        <f t="shared" si="3"/>
        <v>45.025014241536383</v>
      </c>
      <c r="U15">
        <f>SUM($T$3:T15)</f>
        <v>252.82506306966047</v>
      </c>
      <c r="Z15" s="5">
        <v>1251.0124931335449</v>
      </c>
      <c r="AA15">
        <f t="shared" si="4"/>
        <v>64.487506866455078</v>
      </c>
      <c r="AB15">
        <f>SUM($AA$3:AA15)</f>
        <v>505.83746719360352</v>
      </c>
      <c r="AG15">
        <v>1235.6249938964843</v>
      </c>
      <c r="AH15">
        <f t="shared" si="5"/>
        <v>79.875006103515716</v>
      </c>
      <c r="AI15">
        <f>SUM($AH$3:AH15)</f>
        <v>705.87495727539181</v>
      </c>
      <c r="AN15" s="5">
        <v>1219.7479095458984</v>
      </c>
      <c r="AO15">
        <f t="shared" si="6"/>
        <v>95.752090454101563</v>
      </c>
      <c r="AP15">
        <f>SUM($AO$3:AO15)</f>
        <v>912.27705383300781</v>
      </c>
      <c r="AU15">
        <v>1212.6678488595146</v>
      </c>
      <c r="AV15">
        <f t="shared" si="7"/>
        <v>102.83215114048539</v>
      </c>
      <c r="AW15">
        <f>SUM($AV$3:AV15)</f>
        <v>1004.3178427559976</v>
      </c>
      <c r="BB15">
        <v>1211.979679107666</v>
      </c>
      <c r="BC15">
        <f t="shared" si="8"/>
        <v>103.52032089233398</v>
      </c>
      <c r="BD15">
        <f>SUM($BC$3:BC15)</f>
        <v>1013.2640495300293</v>
      </c>
    </row>
    <row r="16" spans="1:64" x14ac:dyDescent="0.25">
      <c r="A16">
        <f t="shared" si="0"/>
        <v>14</v>
      </c>
      <c r="B16">
        <v>15</v>
      </c>
      <c r="C16">
        <v>1290.0999755859375</v>
      </c>
      <c r="L16">
        <v>1289.2499923706055</v>
      </c>
      <c r="M16">
        <f t="shared" si="2"/>
        <v>0.84998321533203125</v>
      </c>
      <c r="N16">
        <f>SUM($M$3:M16)</f>
        <v>9.5999603271484375</v>
      </c>
      <c r="S16" s="5">
        <v>1270.4749857584636</v>
      </c>
      <c r="T16">
        <f t="shared" si="3"/>
        <v>19.624989827473883</v>
      </c>
      <c r="U16">
        <f>SUM($T$3:T16)</f>
        <v>272.45005289713436</v>
      </c>
      <c r="Z16" s="5">
        <v>1251.0124931335449</v>
      </c>
      <c r="AA16">
        <f t="shared" si="4"/>
        <v>39.087482452392578</v>
      </c>
      <c r="AB16">
        <f>SUM($AA$3:AA16)</f>
        <v>544.92494964599609</v>
      </c>
      <c r="AG16">
        <v>1235.6249938964843</v>
      </c>
      <c r="AH16">
        <f t="shared" si="5"/>
        <v>54.474981689453216</v>
      </c>
      <c r="AI16">
        <f>SUM($AH$3:AH16)</f>
        <v>760.34993896484502</v>
      </c>
      <c r="AN16" s="5">
        <v>1219.7479095458984</v>
      </c>
      <c r="AO16">
        <f t="shared" si="6"/>
        <v>70.352066040039063</v>
      </c>
      <c r="AP16">
        <f>SUM($AO$3:AO16)</f>
        <v>982.62911987304688</v>
      </c>
      <c r="AU16">
        <v>1212.6678488595146</v>
      </c>
      <c r="AV16">
        <f t="shared" si="7"/>
        <v>77.432126726422894</v>
      </c>
      <c r="AW16">
        <f>SUM($AV$3:AV16)</f>
        <v>1081.7499694824205</v>
      </c>
      <c r="BB16">
        <v>1211.979679107666</v>
      </c>
      <c r="BC16">
        <f t="shared" si="8"/>
        <v>78.120296478271484</v>
      </c>
      <c r="BD16">
        <f>SUM($BC$3:BC16)</f>
        <v>1091.3843460083008</v>
      </c>
    </row>
    <row r="17" spans="1:56" x14ac:dyDescent="0.25">
      <c r="A17">
        <f t="shared" si="0"/>
        <v>15</v>
      </c>
      <c r="B17">
        <v>16</v>
      </c>
      <c r="C17">
        <v>1285</v>
      </c>
      <c r="L17">
        <v>1289.2499923706055</v>
      </c>
      <c r="M17">
        <f t="shared" si="2"/>
        <v>-4.2499923706054688</v>
      </c>
      <c r="N17">
        <f>SUM($M$3:M17)</f>
        <v>5.3499679565429688</v>
      </c>
      <c r="S17" s="5">
        <v>1270.4749857584636</v>
      </c>
      <c r="T17">
        <f t="shared" si="3"/>
        <v>14.525014241536383</v>
      </c>
      <c r="U17">
        <f>SUM($T$3:T17)</f>
        <v>286.97506713867074</v>
      </c>
      <c r="Z17" s="5">
        <v>1251.0124931335449</v>
      </c>
      <c r="AA17">
        <f t="shared" si="4"/>
        <v>33.987506866455078</v>
      </c>
      <c r="AB17">
        <f>SUM($AA$3:AA17)</f>
        <v>578.91245651245117</v>
      </c>
      <c r="AG17">
        <v>1235.6249938964843</v>
      </c>
      <c r="AH17">
        <f t="shared" si="5"/>
        <v>49.375006103515716</v>
      </c>
      <c r="AI17">
        <f>SUM($AH$3:AH17)</f>
        <v>809.72494506836074</v>
      </c>
      <c r="AN17" s="5">
        <v>1219.7479095458984</v>
      </c>
      <c r="AO17">
        <f t="shared" si="6"/>
        <v>65.252090454101563</v>
      </c>
      <c r="AP17">
        <f>SUM($AO$3:AO17)</f>
        <v>1047.8812103271484</v>
      </c>
      <c r="AU17">
        <v>1212.6678488595146</v>
      </c>
      <c r="AV17">
        <f t="shared" si="7"/>
        <v>72.332151140485394</v>
      </c>
      <c r="AW17">
        <f>SUM($AV$3:AV17)</f>
        <v>1154.0821206229059</v>
      </c>
      <c r="BB17">
        <v>1211.979679107666</v>
      </c>
      <c r="BC17">
        <f t="shared" si="8"/>
        <v>73.020320892333984</v>
      </c>
      <c r="BD17">
        <f>SUM($BC$3:BC17)</f>
        <v>1164.4046669006348</v>
      </c>
    </row>
    <row r="18" spans="1:56" s="5" customFormat="1" x14ac:dyDescent="0.25">
      <c r="A18" s="5">
        <f t="shared" si="0"/>
        <v>16</v>
      </c>
      <c r="B18" s="5">
        <v>17</v>
      </c>
      <c r="C18" s="5">
        <v>1283.9000244140625</v>
      </c>
      <c r="E18" s="6"/>
      <c r="F18" s="6"/>
      <c r="G18" s="6"/>
      <c r="H18" s="6"/>
      <c r="I18" s="6"/>
      <c r="J18" s="6"/>
      <c r="L18" s="3">
        <f>AVERAGE(C3:C18)</f>
        <v>1289.2499923706055</v>
      </c>
      <c r="M18" s="3">
        <f t="shared" si="2"/>
        <v>-5.3499679565429688</v>
      </c>
      <c r="N18" s="3">
        <f>SUM($M$3:M18)</f>
        <v>0</v>
      </c>
      <c r="O18" s="3">
        <f>MAX(N3:N18)-MIN(N3:N18)</f>
        <v>90.649940490722656</v>
      </c>
      <c r="P18" s="3">
        <f>_xlfn.STDEV.P(C3:C18)</f>
        <v>14.062977894468871</v>
      </c>
      <c r="Q18" s="3">
        <f>O18/P18</f>
        <v>6.445998932159049</v>
      </c>
      <c r="S18" s="5">
        <v>1270.4749857584636</v>
      </c>
      <c r="T18" s="5">
        <f t="shared" si="3"/>
        <v>13.425038655598883</v>
      </c>
      <c r="U18">
        <f>SUM($T$3:T18)</f>
        <v>300.40010579426962</v>
      </c>
      <c r="Z18" s="5">
        <v>1251.0124931335449</v>
      </c>
      <c r="AA18" s="5">
        <f t="shared" si="4"/>
        <v>32.887531280517578</v>
      </c>
      <c r="AB18" s="5">
        <f>SUM($AA$3:AA18)</f>
        <v>611.79998779296875</v>
      </c>
      <c r="AG18" s="5">
        <v>1235.6249938964843</v>
      </c>
      <c r="AH18">
        <f t="shared" si="5"/>
        <v>48.275030517578216</v>
      </c>
      <c r="AI18">
        <f>SUM($AH$3:AH18)</f>
        <v>857.99997558593896</v>
      </c>
      <c r="AN18" s="5">
        <v>1219.7479095458984</v>
      </c>
      <c r="AO18">
        <f t="shared" si="6"/>
        <v>64.152114868164063</v>
      </c>
      <c r="AP18">
        <f>SUM($AO$3:AO18)</f>
        <v>1112.0333251953125</v>
      </c>
      <c r="AU18" s="5">
        <v>1212.6678488595146</v>
      </c>
      <c r="AV18">
        <f t="shared" si="7"/>
        <v>71.232175554547894</v>
      </c>
      <c r="AW18">
        <f>SUM($AV$3:AV18)</f>
        <v>1225.3142961774538</v>
      </c>
      <c r="BB18" s="5">
        <v>1211.979679107666</v>
      </c>
      <c r="BC18">
        <f t="shared" si="8"/>
        <v>71.920345306396484</v>
      </c>
      <c r="BD18">
        <f>SUM($BC$3:BC18)</f>
        <v>1236.3250122070313</v>
      </c>
    </row>
    <row r="19" spans="1:56" x14ac:dyDescent="0.25">
      <c r="A19">
        <f t="shared" si="0"/>
        <v>17</v>
      </c>
      <c r="B19">
        <v>18</v>
      </c>
      <c r="C19">
        <v>1275.699951171875</v>
      </c>
      <c r="S19" s="5">
        <v>1270.4749857584636</v>
      </c>
      <c r="T19">
        <f t="shared" si="3"/>
        <v>5.2249654134113825</v>
      </c>
      <c r="U19">
        <f>SUM($T$3:T19)</f>
        <v>305.625071207681</v>
      </c>
      <c r="Z19" s="5">
        <v>1251.0124931335449</v>
      </c>
      <c r="AA19">
        <f t="shared" si="4"/>
        <v>24.687458038330078</v>
      </c>
      <c r="AB19">
        <f>SUM($AA$3:AA19)</f>
        <v>636.48744583129883</v>
      </c>
      <c r="AG19">
        <v>1235.6249938964843</v>
      </c>
      <c r="AH19">
        <f t="shared" si="5"/>
        <v>40.074957275390716</v>
      </c>
      <c r="AI19">
        <f>SUM($AH$3:AH19)</f>
        <v>898.07493286132967</v>
      </c>
      <c r="AN19" s="5">
        <v>1219.7479095458984</v>
      </c>
      <c r="AO19">
        <f t="shared" si="6"/>
        <v>55.952041625976563</v>
      </c>
      <c r="AP19">
        <f>SUM($AO$3:AO19)</f>
        <v>1167.9853668212891</v>
      </c>
      <c r="AU19">
        <v>1212.6678488595146</v>
      </c>
      <c r="AV19">
        <f t="shared" si="7"/>
        <v>63.032102312360394</v>
      </c>
      <c r="AW19">
        <f>SUM($AV$3:AV19)</f>
        <v>1288.3463984898142</v>
      </c>
      <c r="BB19">
        <v>1211.979679107666</v>
      </c>
      <c r="BC19">
        <f t="shared" si="8"/>
        <v>63.720272064208984</v>
      </c>
      <c r="BD19">
        <f>SUM($BC$3:BC19)</f>
        <v>1300.0452842712402</v>
      </c>
    </row>
    <row r="20" spans="1:56" x14ac:dyDescent="0.25">
      <c r="A20">
        <f t="shared" si="0"/>
        <v>18</v>
      </c>
      <c r="B20">
        <v>19</v>
      </c>
      <c r="C20">
        <v>1232.199951171875</v>
      </c>
      <c r="S20" s="5">
        <v>1270.4749857584636</v>
      </c>
      <c r="T20">
        <f t="shared" si="3"/>
        <v>-38.275034586588617</v>
      </c>
      <c r="U20">
        <f>SUM($T$3:T20)</f>
        <v>267.35003662109239</v>
      </c>
      <c r="Z20" s="5">
        <v>1251.0124931335449</v>
      </c>
      <c r="AA20">
        <f t="shared" si="4"/>
        <v>-18.812541961669922</v>
      </c>
      <c r="AB20">
        <f>SUM($AA$3:AA20)</f>
        <v>617.67490386962891</v>
      </c>
      <c r="AG20">
        <v>1235.6249938964843</v>
      </c>
      <c r="AH20">
        <f t="shared" si="5"/>
        <v>-3.4250427246092841</v>
      </c>
      <c r="AI20">
        <f>SUM($AH$3:AH20)</f>
        <v>894.64989013672039</v>
      </c>
      <c r="AN20" s="5">
        <v>1219.7479095458984</v>
      </c>
      <c r="AO20">
        <f t="shared" si="6"/>
        <v>12.452041625976563</v>
      </c>
      <c r="AP20">
        <f>SUM($AO$3:AO20)</f>
        <v>1180.4374084472656</v>
      </c>
      <c r="AU20">
        <v>1212.6678488595146</v>
      </c>
      <c r="AV20">
        <f t="shared" si="7"/>
        <v>19.532102312360394</v>
      </c>
      <c r="AW20">
        <f>SUM($AV$3:AV20)</f>
        <v>1307.8785008021746</v>
      </c>
      <c r="BB20">
        <v>1211.979679107666</v>
      </c>
      <c r="BC20">
        <f t="shared" si="8"/>
        <v>20.220272064208984</v>
      </c>
      <c r="BD20">
        <f>SUM($BC$3:BC20)</f>
        <v>1320.2655563354492</v>
      </c>
    </row>
    <row r="21" spans="1:56" x14ac:dyDescent="0.25">
      <c r="A21">
        <f t="shared" si="0"/>
        <v>19</v>
      </c>
      <c r="B21">
        <v>20</v>
      </c>
      <c r="C21">
        <v>1229.5</v>
      </c>
      <c r="S21" s="5">
        <v>1270.4749857584636</v>
      </c>
      <c r="T21">
        <f t="shared" si="3"/>
        <v>-40.974985758463617</v>
      </c>
      <c r="U21">
        <f>SUM($T$3:T21)</f>
        <v>226.37505086262877</v>
      </c>
      <c r="Z21" s="5">
        <v>1251.0124931335449</v>
      </c>
      <c r="AA21">
        <f t="shared" si="4"/>
        <v>-21.512493133544922</v>
      </c>
      <c r="AB21">
        <f>SUM($AA$3:AA21)</f>
        <v>596.16241073608398</v>
      </c>
      <c r="AG21">
        <v>1235.6249938964843</v>
      </c>
      <c r="AH21">
        <f t="shared" si="5"/>
        <v>-6.1249938964842841</v>
      </c>
      <c r="AI21">
        <f>SUM($AH$3:AH21)</f>
        <v>888.5248962402361</v>
      </c>
      <c r="AN21" s="5">
        <v>1219.7479095458984</v>
      </c>
      <c r="AO21">
        <f t="shared" si="6"/>
        <v>9.7520904541015625</v>
      </c>
      <c r="AP21">
        <f>SUM($AO$3:AO21)</f>
        <v>1190.1894989013672</v>
      </c>
      <c r="AU21">
        <v>1212.6678488595146</v>
      </c>
      <c r="AV21">
        <f t="shared" si="7"/>
        <v>16.832151140485394</v>
      </c>
      <c r="AW21">
        <f>SUM($AV$3:AV21)</f>
        <v>1324.71065194266</v>
      </c>
      <c r="BB21">
        <v>1211.979679107666</v>
      </c>
      <c r="BC21">
        <f t="shared" si="8"/>
        <v>17.520320892333984</v>
      </c>
      <c r="BD21">
        <f>SUM($BC$3:BC21)</f>
        <v>1337.7858772277832</v>
      </c>
    </row>
    <row r="22" spans="1:56" x14ac:dyDescent="0.25">
      <c r="A22">
        <f t="shared" si="0"/>
        <v>20</v>
      </c>
      <c r="B22">
        <v>21</v>
      </c>
      <c r="C22">
        <v>1233</v>
      </c>
      <c r="S22" s="5">
        <v>1270.4749857584636</v>
      </c>
      <c r="T22">
        <f t="shared" si="3"/>
        <v>-37.474985758463617</v>
      </c>
      <c r="U22">
        <f>SUM($T$3:T22)</f>
        <v>188.90006510416515</v>
      </c>
      <c r="Z22" s="5">
        <v>1251.0124931335449</v>
      </c>
      <c r="AA22">
        <f t="shared" si="4"/>
        <v>-18.012493133544922</v>
      </c>
      <c r="AB22">
        <f>SUM($AA$3:AA22)</f>
        <v>578.14991760253906</v>
      </c>
      <c r="AG22">
        <v>1235.6249938964843</v>
      </c>
      <c r="AH22">
        <f t="shared" si="5"/>
        <v>-2.6249938964842841</v>
      </c>
      <c r="AI22">
        <f>SUM($AH$3:AH22)</f>
        <v>885.89990234375182</v>
      </c>
      <c r="AN22" s="5">
        <v>1219.7479095458984</v>
      </c>
      <c r="AO22">
        <f t="shared" si="6"/>
        <v>13.252090454101563</v>
      </c>
      <c r="AP22">
        <f>SUM($AO$3:AO22)</f>
        <v>1203.4415893554688</v>
      </c>
      <c r="AU22">
        <v>1212.6678488595146</v>
      </c>
      <c r="AV22">
        <f t="shared" si="7"/>
        <v>20.332151140485394</v>
      </c>
      <c r="AW22">
        <f>SUM($AV$3:AV22)</f>
        <v>1345.0428030831454</v>
      </c>
      <c r="BB22">
        <v>1211.979679107666</v>
      </c>
      <c r="BC22">
        <f t="shared" si="8"/>
        <v>21.020320892333984</v>
      </c>
      <c r="BD22">
        <f>SUM($BC$3:BC22)</f>
        <v>1358.8061981201172</v>
      </c>
    </row>
    <row r="23" spans="1:56" x14ac:dyDescent="0.25">
      <c r="A23">
        <f t="shared" si="0"/>
        <v>21</v>
      </c>
      <c r="B23">
        <v>22</v>
      </c>
      <c r="C23">
        <v>1232.5999755859375</v>
      </c>
      <c r="S23" s="5">
        <v>1270.4749857584636</v>
      </c>
      <c r="T23">
        <f t="shared" si="3"/>
        <v>-37.875010172526117</v>
      </c>
      <c r="U23">
        <f>SUM($T$3:T23)</f>
        <v>151.02505493163903</v>
      </c>
      <c r="Z23" s="5">
        <v>1251.0124931335449</v>
      </c>
      <c r="AA23">
        <f t="shared" si="4"/>
        <v>-18.412517547607422</v>
      </c>
      <c r="AB23">
        <f>SUM($AA$3:AA23)</f>
        <v>559.73740005493164</v>
      </c>
      <c r="AG23">
        <v>1235.6249938964843</v>
      </c>
      <c r="AH23">
        <f t="shared" si="5"/>
        <v>-3.0250183105467841</v>
      </c>
      <c r="AI23">
        <f>SUM($AH$3:AH23)</f>
        <v>882.87488403320503</v>
      </c>
      <c r="AN23" s="5">
        <v>1219.7479095458984</v>
      </c>
      <c r="AO23">
        <f t="shared" si="6"/>
        <v>12.852066040039063</v>
      </c>
      <c r="AP23">
        <f>SUM($AO$3:AO23)</f>
        <v>1216.2936553955078</v>
      </c>
      <c r="AU23">
        <v>1212.6678488595146</v>
      </c>
      <c r="AV23">
        <f t="shared" si="7"/>
        <v>19.932126726422894</v>
      </c>
      <c r="AW23">
        <f>SUM($AV$3:AV23)</f>
        <v>1364.9749298095683</v>
      </c>
      <c r="BB23">
        <v>1211.979679107666</v>
      </c>
      <c r="BC23">
        <f t="shared" si="8"/>
        <v>20.620296478271484</v>
      </c>
      <c r="BD23">
        <f>SUM($BC$3:BC23)</f>
        <v>1379.4264945983887</v>
      </c>
    </row>
    <row r="24" spans="1:56" x14ac:dyDescent="0.25">
      <c r="A24">
        <f t="shared" si="0"/>
        <v>22</v>
      </c>
      <c r="B24">
        <v>23</v>
      </c>
      <c r="C24">
        <v>1225.0999755859375</v>
      </c>
      <c r="S24" s="5">
        <v>1270.4749857584636</v>
      </c>
      <c r="T24">
        <f t="shared" si="3"/>
        <v>-45.375010172526117</v>
      </c>
      <c r="U24">
        <f>SUM($T$3:T24)</f>
        <v>105.65004475911292</v>
      </c>
      <c r="Z24" s="5">
        <v>1251.0124931335449</v>
      </c>
      <c r="AA24">
        <f t="shared" si="4"/>
        <v>-25.912517547607422</v>
      </c>
      <c r="AB24">
        <f>SUM($AA$3:AA24)</f>
        <v>533.82488250732422</v>
      </c>
      <c r="AG24">
        <v>1235.6249938964843</v>
      </c>
      <c r="AH24">
        <f t="shared" si="5"/>
        <v>-10.525018310546784</v>
      </c>
      <c r="AI24">
        <f>SUM($AH$3:AH24)</f>
        <v>872.34986572265825</v>
      </c>
      <c r="AN24" s="5">
        <v>1219.7479095458984</v>
      </c>
      <c r="AO24">
        <f t="shared" si="6"/>
        <v>5.3520660400390625</v>
      </c>
      <c r="AP24">
        <f>SUM($AO$3:AO24)</f>
        <v>1221.6457214355469</v>
      </c>
      <c r="AU24">
        <v>1212.6678488595146</v>
      </c>
      <c r="AV24">
        <f t="shared" si="7"/>
        <v>12.432126726422894</v>
      </c>
      <c r="AW24">
        <f>SUM($AV$3:AV24)</f>
        <v>1377.4070565359912</v>
      </c>
      <c r="BB24">
        <v>1211.979679107666</v>
      </c>
      <c r="BC24">
        <f t="shared" si="8"/>
        <v>13.120296478271484</v>
      </c>
      <c r="BD24">
        <f>SUM($BC$3:BC24)</f>
        <v>1392.5467910766602</v>
      </c>
    </row>
    <row r="25" spans="1:56" x14ac:dyDescent="0.25">
      <c r="A25">
        <f t="shared" si="0"/>
        <v>23</v>
      </c>
      <c r="B25">
        <v>24</v>
      </c>
      <c r="C25">
        <v>1217.0999755859375</v>
      </c>
      <c r="S25" s="5">
        <v>1270.4749857584636</v>
      </c>
      <c r="T25">
        <f t="shared" si="3"/>
        <v>-53.375010172526117</v>
      </c>
      <c r="U25">
        <f>SUM($T$3:T25)</f>
        <v>52.275034586586798</v>
      </c>
      <c r="Z25" s="5">
        <v>1251.0124931335449</v>
      </c>
      <c r="AA25">
        <f t="shared" si="4"/>
        <v>-33.912517547607422</v>
      </c>
      <c r="AB25">
        <f>SUM($AA$3:AA25)</f>
        <v>499.9123649597168</v>
      </c>
      <c r="AG25">
        <v>1235.6249938964843</v>
      </c>
      <c r="AH25">
        <f t="shared" si="5"/>
        <v>-18.525018310546784</v>
      </c>
      <c r="AI25">
        <f>SUM($AH$3:AH25)</f>
        <v>853.82484741211147</v>
      </c>
      <c r="AN25" s="5">
        <v>1219.7479095458984</v>
      </c>
      <c r="AO25">
        <f t="shared" si="6"/>
        <v>-2.6479339599609375</v>
      </c>
      <c r="AP25">
        <f>SUM($AO$3:AO25)</f>
        <v>1218.9977874755859</v>
      </c>
      <c r="AU25">
        <v>1212.6678488595146</v>
      </c>
      <c r="AV25">
        <f t="shared" si="7"/>
        <v>4.4321267264228936</v>
      </c>
      <c r="AW25">
        <f>SUM($AV$3:AV25)</f>
        <v>1381.8391832624141</v>
      </c>
      <c r="BB25">
        <v>1211.979679107666</v>
      </c>
      <c r="BC25">
        <f t="shared" si="8"/>
        <v>5.1202964782714844</v>
      </c>
      <c r="BD25">
        <f>SUM($BC$3:BC25)</f>
        <v>1397.6670875549316</v>
      </c>
    </row>
    <row r="26" spans="1:56" s="5" customFormat="1" x14ac:dyDescent="0.25">
      <c r="A26" s="5">
        <f t="shared" si="0"/>
        <v>24</v>
      </c>
      <c r="B26" s="5">
        <v>25</v>
      </c>
      <c r="C26" s="5">
        <v>1218.199951171875</v>
      </c>
      <c r="E26" s="6"/>
      <c r="F26" s="6"/>
      <c r="G26" s="6"/>
      <c r="H26" s="6"/>
      <c r="I26" s="6"/>
      <c r="J26" s="6"/>
      <c r="N26"/>
      <c r="S26" s="3">
        <f>AVERAGE(C3:C26)</f>
        <v>1270.4749857584636</v>
      </c>
      <c r="T26" s="3">
        <f t="shared" si="3"/>
        <v>-52.275034586588617</v>
      </c>
      <c r="U26" s="3">
        <f>SUM($T$3:T26)</f>
        <v>-1.8189894035458565E-12</v>
      </c>
      <c r="V26" s="3">
        <f>MAX(U3:U26)-MIN(U3:U26)</f>
        <v>305.62507120768282</v>
      </c>
      <c r="W26" s="3">
        <f>_xlfn.STDEV.P(C3:C26)</f>
        <v>30.58790132286239</v>
      </c>
      <c r="X26" s="3">
        <f>V26/W26</f>
        <v>9.9916979586712849</v>
      </c>
      <c r="Z26" s="5">
        <v>1251.0124931335449</v>
      </c>
      <c r="AA26" s="5">
        <f t="shared" si="4"/>
        <v>-32.812541961669922</v>
      </c>
      <c r="AB26" s="5">
        <f>SUM($AA$3:AA26)</f>
        <v>467.09982299804688</v>
      </c>
      <c r="AG26" s="5">
        <v>1235.6249938964843</v>
      </c>
      <c r="AH26">
        <f t="shared" si="5"/>
        <v>-17.425042724609284</v>
      </c>
      <c r="AI26">
        <f>SUM($AH$3:AH26)</f>
        <v>836.39980468750218</v>
      </c>
      <c r="AN26" s="5">
        <v>1219.7479095458984</v>
      </c>
      <c r="AO26">
        <f t="shared" si="6"/>
        <v>-1.5479583740234375</v>
      </c>
      <c r="AP26">
        <f>SUM($AO$3:AO26)</f>
        <v>1217.4498291015625</v>
      </c>
      <c r="AU26" s="5">
        <v>1212.6678488595146</v>
      </c>
      <c r="AV26">
        <f t="shared" si="7"/>
        <v>5.5321023123603936</v>
      </c>
      <c r="AW26">
        <f>SUM($AV$3:AV26)</f>
        <v>1387.3712855747744</v>
      </c>
      <c r="BB26" s="5">
        <v>1211.979679107666</v>
      </c>
      <c r="BC26">
        <f t="shared" si="8"/>
        <v>6.2202720642089844</v>
      </c>
      <c r="BD26">
        <f>SUM($BC$3:BC26)</f>
        <v>1403.8873596191406</v>
      </c>
    </row>
    <row r="27" spans="1:56" x14ac:dyDescent="0.25">
      <c r="A27">
        <f t="shared" si="0"/>
        <v>25</v>
      </c>
      <c r="B27">
        <v>26</v>
      </c>
      <c r="C27">
        <v>1219.699951171875</v>
      </c>
      <c r="S27" s="5"/>
      <c r="Z27" s="5">
        <v>1251.0124931335449</v>
      </c>
      <c r="AA27">
        <f t="shared" si="4"/>
        <v>-31.312541961669922</v>
      </c>
      <c r="AB27">
        <f>SUM($AA$3:AA27)</f>
        <v>435.78728103637695</v>
      </c>
      <c r="AG27">
        <v>1235.6249938964843</v>
      </c>
      <c r="AH27">
        <f t="shared" si="5"/>
        <v>-15.925042724609284</v>
      </c>
      <c r="AI27">
        <f>SUM($AH$3:AH27)</f>
        <v>820.4747619628929</v>
      </c>
      <c r="AN27" s="5">
        <v>1219.7479095458984</v>
      </c>
      <c r="AO27">
        <f t="shared" si="6"/>
        <v>-4.79583740234375E-2</v>
      </c>
      <c r="AP27">
        <f>SUM($AO$3:AO27)</f>
        <v>1217.4018707275391</v>
      </c>
      <c r="AU27">
        <v>1212.6678488595146</v>
      </c>
      <c r="AV27">
        <f t="shared" si="7"/>
        <v>7.0321023123603936</v>
      </c>
      <c r="AW27">
        <f>SUM($AV$3:AV27)</f>
        <v>1394.4033878871348</v>
      </c>
      <c r="BB27">
        <v>1211.979679107666</v>
      </c>
      <c r="BC27">
        <f t="shared" si="8"/>
        <v>7.7202720642089844</v>
      </c>
      <c r="BD27">
        <f>SUM($BC$3:BC27)</f>
        <v>1411.6076316833496</v>
      </c>
    </row>
    <row r="28" spans="1:56" x14ac:dyDescent="0.25">
      <c r="A28">
        <f t="shared" si="0"/>
        <v>26</v>
      </c>
      <c r="B28">
        <v>27</v>
      </c>
      <c r="C28">
        <v>1198.300048828125</v>
      </c>
      <c r="S28" s="5"/>
      <c r="Z28" s="5">
        <v>1251.0124931335449</v>
      </c>
      <c r="AA28">
        <f t="shared" si="4"/>
        <v>-52.712444305419922</v>
      </c>
      <c r="AB28">
        <f>SUM($AA$3:AA28)</f>
        <v>383.07483673095703</v>
      </c>
      <c r="AG28">
        <v>1235.6249938964843</v>
      </c>
      <c r="AH28">
        <f t="shared" si="5"/>
        <v>-37.324945068359284</v>
      </c>
      <c r="AI28">
        <f>SUM($AH$3:AH28)</f>
        <v>783.14981689453361</v>
      </c>
      <c r="AN28" s="5">
        <v>1219.7479095458984</v>
      </c>
      <c r="AO28">
        <f t="shared" si="6"/>
        <v>-21.447860717773438</v>
      </c>
      <c r="AP28">
        <f>SUM($AO$3:AO28)</f>
        <v>1195.9540100097656</v>
      </c>
      <c r="AU28">
        <v>1212.6678488595146</v>
      </c>
      <c r="AV28">
        <f t="shared" si="7"/>
        <v>-14.367800031389606</v>
      </c>
      <c r="AW28">
        <f>SUM($AV$3:AV28)</f>
        <v>1380.0355878557452</v>
      </c>
      <c r="BB28">
        <v>1211.979679107666</v>
      </c>
      <c r="BC28">
        <f t="shared" si="8"/>
        <v>-13.679630279541016</v>
      </c>
      <c r="BD28">
        <f>SUM($BC$3:BC28)</f>
        <v>1397.9280014038086</v>
      </c>
    </row>
    <row r="29" spans="1:56" x14ac:dyDescent="0.25">
      <c r="A29">
        <f t="shared" si="0"/>
        <v>27</v>
      </c>
      <c r="B29">
        <v>28</v>
      </c>
      <c r="C29">
        <v>1187</v>
      </c>
      <c r="S29" s="5"/>
      <c r="Z29" s="5">
        <v>1251.0124931335449</v>
      </c>
      <c r="AA29">
        <f t="shared" si="4"/>
        <v>-64.012493133544922</v>
      </c>
      <c r="AB29">
        <f>SUM($AA$3:AA29)</f>
        <v>319.06234359741211</v>
      </c>
      <c r="AG29">
        <v>1235.6249938964843</v>
      </c>
      <c r="AH29">
        <f t="shared" si="5"/>
        <v>-48.624993896484284</v>
      </c>
      <c r="AI29">
        <f>SUM($AH$3:AH29)</f>
        <v>734.52482299804933</v>
      </c>
      <c r="AN29" s="5">
        <v>1219.7479095458984</v>
      </c>
      <c r="AO29">
        <f t="shared" si="6"/>
        <v>-32.747909545898438</v>
      </c>
      <c r="AP29">
        <f>SUM($AO$3:AO29)</f>
        <v>1163.2061004638672</v>
      </c>
      <c r="AU29">
        <v>1212.6678488595146</v>
      </c>
      <c r="AV29">
        <f t="shared" si="7"/>
        <v>-25.667848859514606</v>
      </c>
      <c r="AW29">
        <f>SUM($AV$3:AV29)</f>
        <v>1354.3677389962306</v>
      </c>
      <c r="BB29">
        <v>1211.979679107666</v>
      </c>
      <c r="BC29">
        <f t="shared" si="8"/>
        <v>-24.979679107666016</v>
      </c>
      <c r="BD29">
        <f>SUM($BC$3:BC29)</f>
        <v>1372.9483222961426</v>
      </c>
    </row>
    <row r="30" spans="1:56" x14ac:dyDescent="0.25">
      <c r="A30">
        <f t="shared" si="0"/>
        <v>28</v>
      </c>
      <c r="B30">
        <v>29</v>
      </c>
      <c r="C30">
        <v>1200</v>
      </c>
      <c r="S30" s="5"/>
      <c r="Z30" s="5">
        <v>1251.0124931335449</v>
      </c>
      <c r="AA30">
        <f t="shared" si="4"/>
        <v>-51.012493133544922</v>
      </c>
      <c r="AB30">
        <f>SUM($AA$3:AA30)</f>
        <v>268.04985046386719</v>
      </c>
      <c r="AG30">
        <v>1235.6249938964843</v>
      </c>
      <c r="AH30">
        <f t="shared" si="5"/>
        <v>-35.624993896484284</v>
      </c>
      <c r="AI30">
        <f>SUM($AH$3:AH30)</f>
        <v>698.89982910156505</v>
      </c>
      <c r="AN30" s="5">
        <v>1219.7479095458984</v>
      </c>
      <c r="AO30">
        <f t="shared" si="6"/>
        <v>-19.747909545898438</v>
      </c>
      <c r="AP30">
        <f>SUM($AO$3:AO30)</f>
        <v>1143.4581909179688</v>
      </c>
      <c r="AU30">
        <v>1212.6678488595146</v>
      </c>
      <c r="AV30">
        <f t="shared" si="7"/>
        <v>-12.667848859514606</v>
      </c>
      <c r="AW30">
        <f>SUM($AV$3:AV30)</f>
        <v>1341.699890136716</v>
      </c>
      <c r="BB30">
        <v>1211.979679107666</v>
      </c>
      <c r="BC30">
        <f t="shared" si="8"/>
        <v>-11.979679107666016</v>
      </c>
      <c r="BD30">
        <f>SUM($BC$3:BC30)</f>
        <v>1360.9686431884766</v>
      </c>
    </row>
    <row r="31" spans="1:56" x14ac:dyDescent="0.25">
      <c r="A31">
        <f t="shared" si="0"/>
        <v>29</v>
      </c>
      <c r="B31">
        <v>30</v>
      </c>
      <c r="C31">
        <v>1197</v>
      </c>
      <c r="S31" s="5"/>
      <c r="Z31" s="5">
        <v>1251.0124931335449</v>
      </c>
      <c r="AA31">
        <f t="shared" si="4"/>
        <v>-54.012493133544922</v>
      </c>
      <c r="AB31">
        <f>SUM($AA$3:AA31)</f>
        <v>214.03735733032227</v>
      </c>
      <c r="AG31">
        <v>1235.6249938964843</v>
      </c>
      <c r="AH31">
        <f t="shared" si="5"/>
        <v>-38.624993896484284</v>
      </c>
      <c r="AI31">
        <f>SUM($AH$3:AH31)</f>
        <v>660.27483520508076</v>
      </c>
      <c r="AN31" s="5">
        <v>1219.7479095458984</v>
      </c>
      <c r="AO31">
        <f t="shared" si="6"/>
        <v>-22.747909545898438</v>
      </c>
      <c r="AP31">
        <f>SUM($AO$3:AO31)</f>
        <v>1120.7102813720703</v>
      </c>
      <c r="AU31">
        <v>1212.6678488595146</v>
      </c>
      <c r="AV31">
        <f t="shared" si="7"/>
        <v>-15.667848859514606</v>
      </c>
      <c r="AW31">
        <f>SUM($AV$3:AV31)</f>
        <v>1326.0320412772014</v>
      </c>
      <c r="BB31">
        <v>1211.979679107666</v>
      </c>
      <c r="BC31">
        <f t="shared" si="8"/>
        <v>-14.979679107666016</v>
      </c>
      <c r="BD31">
        <f>SUM($BC$3:BC31)</f>
        <v>1345.9889640808105</v>
      </c>
    </row>
    <row r="32" spans="1:56" x14ac:dyDescent="0.25">
      <c r="A32">
        <f t="shared" si="0"/>
        <v>30</v>
      </c>
      <c r="B32">
        <v>31</v>
      </c>
      <c r="C32">
        <v>1179.9000244140625</v>
      </c>
      <c r="S32" s="5"/>
      <c r="Z32" s="5">
        <v>1251.0124931335449</v>
      </c>
      <c r="AA32">
        <f t="shared" si="4"/>
        <v>-71.112468719482422</v>
      </c>
      <c r="AB32">
        <f>SUM($AA$3:AA32)</f>
        <v>142.92488861083984</v>
      </c>
      <c r="AG32">
        <v>1235.6249938964843</v>
      </c>
      <c r="AH32">
        <f t="shared" si="5"/>
        <v>-55.724969482421784</v>
      </c>
      <c r="AI32">
        <f>SUM($AH$3:AH32)</f>
        <v>604.54986572265898</v>
      </c>
      <c r="AN32" s="5">
        <v>1219.7479095458984</v>
      </c>
      <c r="AO32">
        <f t="shared" si="6"/>
        <v>-39.847885131835938</v>
      </c>
      <c r="AP32">
        <f>SUM($AO$3:AO32)</f>
        <v>1080.8623962402344</v>
      </c>
      <c r="AU32">
        <v>1212.6678488595146</v>
      </c>
      <c r="AV32">
        <f t="shared" si="7"/>
        <v>-32.767824445452106</v>
      </c>
      <c r="AW32">
        <f>SUM($AV$3:AV32)</f>
        <v>1293.2642168317493</v>
      </c>
      <c r="BB32">
        <v>1211.979679107666</v>
      </c>
      <c r="BC32">
        <f t="shared" si="8"/>
        <v>-32.079654693603516</v>
      </c>
      <c r="BD32">
        <f>SUM($BC$3:BC32)</f>
        <v>1313.909309387207</v>
      </c>
    </row>
    <row r="33" spans="1:56" x14ac:dyDescent="0.25">
      <c r="A33">
        <f t="shared" si="0"/>
        <v>31</v>
      </c>
      <c r="B33">
        <v>32</v>
      </c>
      <c r="C33">
        <v>1175.300048828125</v>
      </c>
      <c r="S33" s="5"/>
      <c r="Z33" s="5">
        <v>1251.0124931335449</v>
      </c>
      <c r="AA33">
        <f t="shared" si="4"/>
        <v>-75.712444305419922</v>
      </c>
      <c r="AB33">
        <f>SUM($AA$3:AA33)</f>
        <v>67.212444305419922</v>
      </c>
      <c r="AG33">
        <v>1235.6249938964843</v>
      </c>
      <c r="AH33">
        <f t="shared" si="5"/>
        <v>-60.324945068359284</v>
      </c>
      <c r="AI33">
        <f>SUM($AH$3:AH33)</f>
        <v>544.22492065429969</v>
      </c>
      <c r="AN33" s="5">
        <v>1219.7479095458984</v>
      </c>
      <c r="AO33">
        <f t="shared" si="6"/>
        <v>-44.447860717773438</v>
      </c>
      <c r="AP33">
        <f>SUM($AO$3:AO33)</f>
        <v>1036.4145355224609</v>
      </c>
      <c r="AU33">
        <v>1212.6678488595146</v>
      </c>
      <c r="AV33">
        <f t="shared" si="7"/>
        <v>-37.367800031389606</v>
      </c>
      <c r="AW33">
        <f>SUM($AV$3:AV33)</f>
        <v>1255.8964168003597</v>
      </c>
      <c r="BB33">
        <v>1211.979679107666</v>
      </c>
      <c r="BC33">
        <f t="shared" si="8"/>
        <v>-36.679630279541016</v>
      </c>
      <c r="BD33">
        <f>SUM($BC$3:BC33)</f>
        <v>1277.229679107666</v>
      </c>
    </row>
    <row r="34" spans="1:56" s="5" customFormat="1" x14ac:dyDescent="0.25">
      <c r="A34" s="5">
        <f t="shared" si="0"/>
        <v>32</v>
      </c>
      <c r="B34" s="5">
        <v>33</v>
      </c>
      <c r="C34" s="5">
        <v>1183.800048828125</v>
      </c>
      <c r="E34" s="6"/>
      <c r="F34" s="6"/>
      <c r="G34" s="6"/>
      <c r="H34" s="6"/>
      <c r="I34" s="6"/>
      <c r="J34" s="6"/>
      <c r="L34" s="6"/>
      <c r="M34" s="6"/>
      <c r="N34" s="6"/>
      <c r="O34" s="6"/>
      <c r="P34" s="6"/>
      <c r="Q34" s="6"/>
      <c r="R34" s="6"/>
      <c r="S34" s="14"/>
      <c r="T34" s="14"/>
      <c r="U34"/>
      <c r="V34" s="6"/>
      <c r="W34" s="6"/>
      <c r="X34" s="6"/>
      <c r="Z34" s="3">
        <f>AVERAGE(C3:C34)</f>
        <v>1251.0124931335449</v>
      </c>
      <c r="AA34" s="3">
        <f t="shared" si="4"/>
        <v>-67.212444305419922</v>
      </c>
      <c r="AB34" s="3">
        <f>SUM($AA$3:AA34)</f>
        <v>0</v>
      </c>
      <c r="AC34" s="3">
        <f>MAX(AB3:AB34)-MIN(AB3:AB34)</f>
        <v>636.48744583129883</v>
      </c>
      <c r="AD34" s="3">
        <f>_xlfn.STDEV.P(C3:C34)</f>
        <v>43.383814000733906</v>
      </c>
      <c r="AE34" s="3">
        <f>AC34/AD34</f>
        <v>14.671080920191379</v>
      </c>
      <c r="AG34" s="5">
        <v>1235.6249938964843</v>
      </c>
      <c r="AH34">
        <f t="shared" si="5"/>
        <v>-51.824945068359284</v>
      </c>
      <c r="AI34">
        <f>SUM($AH$3:AH34)</f>
        <v>492.39997558594041</v>
      </c>
      <c r="AN34" s="5">
        <v>1219.7479095458984</v>
      </c>
      <c r="AO34">
        <f t="shared" si="6"/>
        <v>-35.947860717773438</v>
      </c>
      <c r="AP34">
        <f>SUM($AO$3:AO34)</f>
        <v>1000.4666748046875</v>
      </c>
      <c r="AU34" s="5">
        <v>1212.6678488595146</v>
      </c>
      <c r="AV34">
        <f t="shared" si="7"/>
        <v>-28.867800031389606</v>
      </c>
      <c r="AW34">
        <f>SUM($AV$3:AV34)</f>
        <v>1227.0286167689701</v>
      </c>
      <c r="BB34" s="5">
        <v>1211.979679107666</v>
      </c>
      <c r="BC34">
        <f t="shared" si="8"/>
        <v>-28.179630279541016</v>
      </c>
      <c r="BD34">
        <f>SUM($BC$3:BC34)</f>
        <v>1249.050048828125</v>
      </c>
    </row>
    <row r="35" spans="1:56" x14ac:dyDescent="0.25">
      <c r="A35">
        <f t="shared" si="0"/>
        <v>33</v>
      </c>
      <c r="B35">
        <v>34</v>
      </c>
      <c r="C35">
        <v>1182.300048828125</v>
      </c>
      <c r="AG35">
        <v>1235.6249938964843</v>
      </c>
      <c r="AH35">
        <f t="shared" si="5"/>
        <v>-53.324945068359284</v>
      </c>
      <c r="AI35">
        <f>SUM($AH$3:AH35)</f>
        <v>439.07503051758113</v>
      </c>
      <c r="AN35" s="5">
        <v>1219.7479095458984</v>
      </c>
      <c r="AO35">
        <f t="shared" si="6"/>
        <v>-37.447860717773438</v>
      </c>
      <c r="AP35">
        <f>SUM($AO$3:AO35)</f>
        <v>963.01881408691406</v>
      </c>
      <c r="AU35">
        <v>1212.6678488595146</v>
      </c>
      <c r="AV35">
        <f t="shared" si="7"/>
        <v>-30.367800031389606</v>
      </c>
      <c r="AW35">
        <f>SUM($AV$3:AV35)</f>
        <v>1196.6608167375805</v>
      </c>
      <c r="BB35">
        <v>1211.979679107666</v>
      </c>
      <c r="BC35">
        <f t="shared" si="8"/>
        <v>-29.679630279541016</v>
      </c>
      <c r="BD35">
        <f>SUM($BC$3:BC35)</f>
        <v>1219.370418548584</v>
      </c>
    </row>
    <row r="36" spans="1:56" x14ac:dyDescent="0.25">
      <c r="A36">
        <f t="shared" si="0"/>
        <v>34</v>
      </c>
      <c r="B36">
        <v>35</v>
      </c>
      <c r="C36">
        <v>1175.699951171875</v>
      </c>
      <c r="AG36">
        <v>1235.6249938964843</v>
      </c>
      <c r="AH36">
        <f t="shared" si="5"/>
        <v>-59.925042724609284</v>
      </c>
      <c r="AI36">
        <f>SUM($AH$3:AH36)</f>
        <v>379.14998779297184</v>
      </c>
      <c r="AN36" s="5">
        <v>1219.7479095458984</v>
      </c>
      <c r="AO36">
        <f t="shared" si="6"/>
        <v>-44.047958374023438</v>
      </c>
      <c r="AP36">
        <f>SUM($AO$3:AO36)</f>
        <v>918.97085571289063</v>
      </c>
      <c r="AU36">
        <v>1212.6678488595146</v>
      </c>
      <c r="AV36">
        <f t="shared" si="7"/>
        <v>-36.967897687639606</v>
      </c>
      <c r="AW36">
        <f>SUM($AV$3:AV36)</f>
        <v>1159.6929190499409</v>
      </c>
      <c r="BB36">
        <v>1211.979679107666</v>
      </c>
      <c r="BC36">
        <f t="shared" si="8"/>
        <v>-36.279727935791016</v>
      </c>
      <c r="BD36">
        <f>SUM($BC$3:BC36)</f>
        <v>1183.090690612793</v>
      </c>
    </row>
    <row r="37" spans="1:56" x14ac:dyDescent="0.25">
      <c r="A37">
        <f t="shared" si="0"/>
        <v>35</v>
      </c>
      <c r="B37">
        <v>36</v>
      </c>
      <c r="C37">
        <v>1183.199951171875</v>
      </c>
      <c r="AG37">
        <v>1235.6249938964843</v>
      </c>
      <c r="AH37">
        <f t="shared" si="5"/>
        <v>-52.425042724609284</v>
      </c>
      <c r="AI37">
        <f>SUM($AH$3:AH37)</f>
        <v>326.72494506836256</v>
      </c>
      <c r="AN37" s="5">
        <v>1219.7479095458984</v>
      </c>
      <c r="AO37">
        <f t="shared" si="6"/>
        <v>-36.547958374023438</v>
      </c>
      <c r="AP37">
        <f>SUM($AO$3:AO37)</f>
        <v>882.42289733886719</v>
      </c>
      <c r="AU37">
        <v>1212.6678488595146</v>
      </c>
      <c r="AV37">
        <f t="shared" si="7"/>
        <v>-29.467897687639606</v>
      </c>
      <c r="AW37">
        <f>SUM($AV$3:AV37)</f>
        <v>1130.2250213623013</v>
      </c>
      <c r="BB37">
        <v>1211.979679107666</v>
      </c>
      <c r="BC37">
        <f t="shared" si="8"/>
        <v>-28.779727935791016</v>
      </c>
      <c r="BD37">
        <f>SUM($BC$3:BC37)</f>
        <v>1154.310962677002</v>
      </c>
    </row>
    <row r="38" spans="1:56" x14ac:dyDescent="0.25">
      <c r="A38">
        <f t="shared" si="0"/>
        <v>36</v>
      </c>
      <c r="B38">
        <v>37</v>
      </c>
      <c r="C38">
        <v>1178.300048828125</v>
      </c>
      <c r="AG38">
        <v>1235.6249938964843</v>
      </c>
      <c r="AH38">
        <f t="shared" si="5"/>
        <v>-57.324945068359284</v>
      </c>
      <c r="AI38">
        <f>SUM($AH$3:AH38)</f>
        <v>269.40000000000327</v>
      </c>
      <c r="AN38" s="5">
        <v>1219.7479095458984</v>
      </c>
      <c r="AO38">
        <f t="shared" si="6"/>
        <v>-41.447860717773438</v>
      </c>
      <c r="AP38">
        <f>SUM($AO$3:AO38)</f>
        <v>840.97503662109375</v>
      </c>
      <c r="AU38">
        <v>1212.6678488595146</v>
      </c>
      <c r="AV38">
        <f t="shared" si="7"/>
        <v>-34.367800031389606</v>
      </c>
      <c r="AW38">
        <f>SUM($AV$3:AV38)</f>
        <v>1095.8572213309117</v>
      </c>
      <c r="BB38">
        <v>1211.979679107666</v>
      </c>
      <c r="BC38">
        <f t="shared" si="8"/>
        <v>-33.679630279541016</v>
      </c>
      <c r="BD38">
        <f>SUM($BC$3:BC38)</f>
        <v>1120.6313323974609</v>
      </c>
    </row>
    <row r="39" spans="1:56" x14ac:dyDescent="0.25">
      <c r="A39">
        <f t="shared" si="0"/>
        <v>37</v>
      </c>
      <c r="B39">
        <v>38</v>
      </c>
      <c r="C39">
        <v>1167.699951171875</v>
      </c>
      <c r="AG39">
        <v>1235.6249938964843</v>
      </c>
      <c r="AH39">
        <f t="shared" si="5"/>
        <v>-67.925042724609284</v>
      </c>
      <c r="AI39">
        <f>SUM($AH$3:AH39)</f>
        <v>201.47495727539399</v>
      </c>
      <c r="AN39" s="5">
        <v>1219.7479095458984</v>
      </c>
      <c r="AO39">
        <f t="shared" si="6"/>
        <v>-52.047958374023438</v>
      </c>
      <c r="AP39">
        <f>SUM($AO$3:AO39)</f>
        <v>788.92707824707031</v>
      </c>
      <c r="AU39">
        <v>1212.6678488595146</v>
      </c>
      <c r="AV39">
        <f t="shared" si="7"/>
        <v>-44.967897687639606</v>
      </c>
      <c r="AW39">
        <f>SUM($AV$3:AV39)</f>
        <v>1050.8893236432721</v>
      </c>
      <c r="BB39">
        <v>1211.979679107666</v>
      </c>
      <c r="BC39">
        <f t="shared" si="8"/>
        <v>-44.279727935791016</v>
      </c>
      <c r="BD39">
        <f>SUM($BC$3:BC39)</f>
        <v>1076.3516044616699</v>
      </c>
    </row>
    <row r="40" spans="1:56" x14ac:dyDescent="0.25">
      <c r="A40">
        <f t="shared" si="0"/>
        <v>38</v>
      </c>
      <c r="B40">
        <v>39</v>
      </c>
      <c r="C40">
        <v>1171.5</v>
      </c>
      <c r="AG40">
        <v>1235.6249938964843</v>
      </c>
      <c r="AH40">
        <f t="shared" si="5"/>
        <v>-64.124993896484284</v>
      </c>
      <c r="AI40">
        <f>SUM($AH$3:AH40)</f>
        <v>137.34996337890971</v>
      </c>
      <c r="AN40" s="5">
        <v>1219.7479095458984</v>
      </c>
      <c r="AO40">
        <f t="shared" si="6"/>
        <v>-48.247909545898438</v>
      </c>
      <c r="AP40">
        <f>SUM($AO$3:AO40)</f>
        <v>740.67916870117188</v>
      </c>
      <c r="AU40">
        <v>1212.6678488595146</v>
      </c>
      <c r="AV40">
        <f t="shared" si="7"/>
        <v>-41.167848859514606</v>
      </c>
      <c r="AW40">
        <f>SUM($AV$3:AV40)</f>
        <v>1009.7214747837575</v>
      </c>
      <c r="BB40">
        <v>1211.979679107666</v>
      </c>
      <c r="BC40">
        <f t="shared" si="8"/>
        <v>-40.479679107666016</v>
      </c>
      <c r="BD40">
        <f>SUM($BC$3:BC40)</f>
        <v>1035.8719253540039</v>
      </c>
    </row>
    <row r="41" spans="1:56" x14ac:dyDescent="0.25">
      <c r="A41">
        <f t="shared" si="0"/>
        <v>39</v>
      </c>
      <c r="B41">
        <v>40</v>
      </c>
      <c r="C41">
        <v>1164.5999755859375</v>
      </c>
      <c r="AG41">
        <v>1235.6249938964843</v>
      </c>
      <c r="AH41">
        <f t="shared" si="5"/>
        <v>-71.025018310546784</v>
      </c>
      <c r="AI41">
        <f>SUM($AH$3:AH41)</f>
        <v>66.324945068362922</v>
      </c>
      <c r="AN41" s="5">
        <v>1219.7479095458984</v>
      </c>
      <c r="AO41">
        <f t="shared" si="6"/>
        <v>-55.147933959960938</v>
      </c>
      <c r="AP41">
        <f>SUM($AO$3:AO41)</f>
        <v>685.53123474121094</v>
      </c>
      <c r="AU41">
        <v>1212.6678488595146</v>
      </c>
      <c r="AV41">
        <f t="shared" si="7"/>
        <v>-48.067873273577106</v>
      </c>
      <c r="AW41">
        <f>SUM($AV$3:AV41)</f>
        <v>961.65360151018035</v>
      </c>
      <c r="BB41">
        <v>1211.979679107666</v>
      </c>
      <c r="BC41">
        <f t="shared" si="8"/>
        <v>-47.379703521728516</v>
      </c>
      <c r="BD41">
        <f>SUM($BC$3:BC41)</f>
        <v>988.49222183227539</v>
      </c>
    </row>
    <row r="42" spans="1:56" s="7" customFormat="1" x14ac:dyDescent="0.25">
      <c r="A42" s="7">
        <f t="shared" si="0"/>
        <v>40</v>
      </c>
      <c r="B42" s="7">
        <v>41</v>
      </c>
      <c r="C42" s="7">
        <v>1169.300048828125</v>
      </c>
      <c r="E42" s="8"/>
      <c r="F42" s="8"/>
      <c r="G42" s="8"/>
      <c r="H42" s="8"/>
      <c r="I42" s="6"/>
      <c r="J42" s="8"/>
      <c r="M42" s="5"/>
      <c r="N42" s="5"/>
      <c r="T42" s="5"/>
      <c r="U42"/>
      <c r="AA42" s="5"/>
      <c r="AB42" s="5"/>
      <c r="AG42" s="10">
        <f>AVERAGE(C3:C42)</f>
        <v>1235.6249938964843</v>
      </c>
      <c r="AH42" s="3">
        <f t="shared" si="5"/>
        <v>-66.324945068359284</v>
      </c>
      <c r="AI42" s="3">
        <f>SUM($AH$3:AH42)</f>
        <v>3.637978807091713E-12</v>
      </c>
      <c r="AJ42" s="10">
        <f>MAX(AI3:AI42)-MIN(AI3:AI42)</f>
        <v>898.07493286132603</v>
      </c>
      <c r="AK42" s="10">
        <f>_xlfn.STDEV.P(C3:C42)</f>
        <v>49.609537182940429</v>
      </c>
      <c r="AL42" s="10">
        <f>AJ42/AK42</f>
        <v>18.102868598624081</v>
      </c>
      <c r="AN42" s="5">
        <v>1219.7479095458984</v>
      </c>
      <c r="AO42">
        <f t="shared" si="6"/>
        <v>-50.447860717773438</v>
      </c>
      <c r="AP42">
        <f>SUM($AO$3:AO42)</f>
        <v>635.0833740234375</v>
      </c>
      <c r="AU42" s="7">
        <v>1212.6678488595146</v>
      </c>
      <c r="AV42">
        <f t="shared" si="7"/>
        <v>-43.367800031389606</v>
      </c>
      <c r="AW42">
        <f>SUM($AV$3:AV42)</f>
        <v>918.28580147879075</v>
      </c>
      <c r="BB42" s="7">
        <v>1211.979679107666</v>
      </c>
      <c r="BC42">
        <f t="shared" si="8"/>
        <v>-42.679630279541016</v>
      </c>
      <c r="BD42">
        <f>SUM($BC$3:BC42)</f>
        <v>945.81259155273438</v>
      </c>
    </row>
    <row r="43" spans="1:56" x14ac:dyDescent="0.25">
      <c r="A43">
        <f t="shared" si="0"/>
        <v>41</v>
      </c>
      <c r="B43">
        <v>42</v>
      </c>
      <c r="C43">
        <v>1135.0999755859375</v>
      </c>
      <c r="AN43" s="5">
        <v>1219.7479095458984</v>
      </c>
      <c r="AO43">
        <f t="shared" si="6"/>
        <v>-84.647933959960938</v>
      </c>
      <c r="AP43">
        <f>SUM($AO$3:AO43)</f>
        <v>550.43544006347656</v>
      </c>
      <c r="AU43">
        <v>1212.6678488595146</v>
      </c>
      <c r="AV43">
        <f t="shared" si="7"/>
        <v>-77.567873273577106</v>
      </c>
      <c r="AW43">
        <f>SUM($AV$3:AV43)</f>
        <v>840.71792820521364</v>
      </c>
      <c r="BB43">
        <v>1211.979679107666</v>
      </c>
      <c r="BC43">
        <f t="shared" si="8"/>
        <v>-76.879703521728516</v>
      </c>
      <c r="BD43">
        <f>SUM($BC$3:BC43)</f>
        <v>868.93288803100586</v>
      </c>
    </row>
    <row r="44" spans="1:56" x14ac:dyDescent="0.25">
      <c r="A44">
        <f t="shared" si="0"/>
        <v>42</v>
      </c>
      <c r="B44">
        <v>43</v>
      </c>
      <c r="C44">
        <v>1142.800048828125</v>
      </c>
      <c r="AN44" s="5">
        <v>1219.7479095458984</v>
      </c>
      <c r="AO44">
        <f t="shared" si="6"/>
        <v>-76.947860717773438</v>
      </c>
      <c r="AP44">
        <f>SUM($AO$3:AO44)</f>
        <v>473.48757934570313</v>
      </c>
      <c r="AU44">
        <v>1212.6678488595146</v>
      </c>
      <c r="AV44">
        <f t="shared" si="7"/>
        <v>-69.867800031389606</v>
      </c>
      <c r="AW44">
        <f>SUM($AV$3:AV44)</f>
        <v>770.85012817382403</v>
      </c>
      <c r="BB44">
        <v>1211.979679107666</v>
      </c>
      <c r="BC44">
        <f t="shared" si="8"/>
        <v>-69.179630279541016</v>
      </c>
      <c r="BD44">
        <f>SUM($BC$3:BC44)</f>
        <v>799.75325775146484</v>
      </c>
    </row>
    <row r="45" spans="1:56" x14ac:dyDescent="0.25">
      <c r="A45">
        <f t="shared" si="0"/>
        <v>43</v>
      </c>
      <c r="B45">
        <v>44</v>
      </c>
      <c r="C45">
        <v>1148.0999755859375</v>
      </c>
      <c r="AN45" s="5">
        <v>1219.7479095458984</v>
      </c>
      <c r="AO45">
        <f t="shared" si="6"/>
        <v>-71.647933959960938</v>
      </c>
      <c r="AP45">
        <f>SUM($AO$3:AO45)</f>
        <v>401.83964538574219</v>
      </c>
      <c r="AU45">
        <v>1212.6678488595146</v>
      </c>
      <c r="AV45">
        <f t="shared" si="7"/>
        <v>-64.567873273577106</v>
      </c>
      <c r="AW45">
        <f>SUM($AV$3:AV45)</f>
        <v>706.28225490024693</v>
      </c>
      <c r="BB45">
        <v>1211.979679107666</v>
      </c>
      <c r="BC45">
        <f t="shared" si="8"/>
        <v>-63.879703521728516</v>
      </c>
      <c r="BD45">
        <f>SUM($BC$3:BC45)</f>
        <v>735.87355422973633</v>
      </c>
    </row>
    <row r="46" spans="1:56" x14ac:dyDescent="0.25">
      <c r="A46">
        <f t="shared" si="0"/>
        <v>44</v>
      </c>
      <c r="B46">
        <v>45</v>
      </c>
      <c r="C46">
        <v>1139.0999755859375</v>
      </c>
      <c r="AN46" s="5">
        <v>1219.7479095458984</v>
      </c>
      <c r="AO46">
        <f t="shared" si="6"/>
        <v>-80.647933959960938</v>
      </c>
      <c r="AP46">
        <f>SUM($AO$3:AO46)</f>
        <v>321.19171142578125</v>
      </c>
      <c r="AU46">
        <v>1212.6678488595146</v>
      </c>
      <c r="AV46">
        <f t="shared" si="7"/>
        <v>-73.567873273577106</v>
      </c>
      <c r="AW46">
        <f>SUM($AV$3:AV46)</f>
        <v>632.71438162666982</v>
      </c>
      <c r="BB46">
        <v>1211.979679107666</v>
      </c>
      <c r="BC46">
        <f t="shared" si="8"/>
        <v>-72.879703521728516</v>
      </c>
      <c r="BD46">
        <f>SUM($BC$3:BC46)</f>
        <v>662.99385070800781</v>
      </c>
    </row>
    <row r="47" spans="1:56" x14ac:dyDescent="0.25">
      <c r="A47">
        <f t="shared" si="0"/>
        <v>45</v>
      </c>
      <c r="B47">
        <v>46</v>
      </c>
      <c r="C47">
        <v>1138.5999755859375</v>
      </c>
      <c r="AN47" s="5">
        <v>1219.7479095458984</v>
      </c>
      <c r="AO47">
        <f t="shared" si="6"/>
        <v>-81.147933959960938</v>
      </c>
      <c r="AP47">
        <f>SUM($AO$3:AO47)</f>
        <v>240.04377746582031</v>
      </c>
      <c r="AU47">
        <v>1212.6678488595146</v>
      </c>
      <c r="AV47">
        <f t="shared" si="7"/>
        <v>-74.067873273577106</v>
      </c>
      <c r="AW47">
        <f>SUM($AV$3:AV47)</f>
        <v>558.64650835309271</v>
      </c>
      <c r="BB47">
        <v>1211.979679107666</v>
      </c>
      <c r="BC47">
        <f t="shared" si="8"/>
        <v>-73.379703521728516</v>
      </c>
      <c r="BD47">
        <f>SUM($BC$3:BC47)</f>
        <v>589.6141471862793</v>
      </c>
    </row>
    <row r="48" spans="1:56" x14ac:dyDescent="0.25">
      <c r="A48">
        <f t="shared" si="0"/>
        <v>46</v>
      </c>
      <c r="B48">
        <v>47</v>
      </c>
      <c r="C48">
        <v>1136</v>
      </c>
      <c r="AN48" s="5">
        <v>1219.7479095458984</v>
      </c>
      <c r="AO48">
        <f t="shared" si="6"/>
        <v>-83.747909545898438</v>
      </c>
      <c r="AP48">
        <f>SUM($AO$3:AO48)</f>
        <v>156.29586791992188</v>
      </c>
      <c r="AU48">
        <v>1212.6678488595146</v>
      </c>
      <c r="AV48">
        <f t="shared" si="7"/>
        <v>-76.667848859514606</v>
      </c>
      <c r="AW48">
        <f>SUM($AV$3:AV48)</f>
        <v>481.97865949357811</v>
      </c>
      <c r="BB48">
        <v>1211.979679107666</v>
      </c>
      <c r="BC48">
        <f t="shared" si="8"/>
        <v>-75.979679107666016</v>
      </c>
      <c r="BD48">
        <f>SUM($BC$3:BC48)</f>
        <v>513.63446807861328</v>
      </c>
    </row>
    <row r="49" spans="1:56" x14ac:dyDescent="0.25">
      <c r="A49">
        <f t="shared" si="0"/>
        <v>47</v>
      </c>
      <c r="B49">
        <v>48</v>
      </c>
      <c r="C49">
        <v>1139</v>
      </c>
      <c r="AN49" s="5">
        <v>1219.7479095458984</v>
      </c>
      <c r="AO49">
        <f t="shared" si="6"/>
        <v>-80.747909545898438</v>
      </c>
      <c r="AP49">
        <f>SUM($AO$3:AO49)</f>
        <v>75.547958374023438</v>
      </c>
      <c r="AU49">
        <v>1212.6678488595146</v>
      </c>
      <c r="AV49">
        <f t="shared" si="7"/>
        <v>-73.667848859514606</v>
      </c>
      <c r="AW49">
        <f>SUM($AV$3:AV49)</f>
        <v>408.3108106340635</v>
      </c>
      <c r="BB49">
        <v>1211.979679107666</v>
      </c>
      <c r="BC49">
        <f t="shared" si="8"/>
        <v>-72.979679107666016</v>
      </c>
      <c r="BD49">
        <f>SUM($BC$3:BC49)</f>
        <v>440.65478897094727</v>
      </c>
    </row>
    <row r="50" spans="1:56" s="5" customFormat="1" x14ac:dyDescent="0.25">
      <c r="A50" s="5">
        <f t="shared" si="0"/>
        <v>48</v>
      </c>
      <c r="B50" s="5">
        <v>49</v>
      </c>
      <c r="C50" s="5">
        <v>1144.199951171875</v>
      </c>
      <c r="E50" s="6"/>
      <c r="F50" s="6"/>
      <c r="G50" s="6"/>
      <c r="H50" s="6"/>
      <c r="I50" s="6"/>
      <c r="J50" s="6"/>
      <c r="L50" s="6"/>
      <c r="M50" s="6"/>
      <c r="N50" s="6"/>
      <c r="O50" s="6"/>
      <c r="P50" s="6"/>
      <c r="Q50" s="6"/>
      <c r="U50"/>
      <c r="AN50" s="3">
        <f>AVERAGE(C3:C50)</f>
        <v>1219.7479095458984</v>
      </c>
      <c r="AO50" s="3">
        <f t="shared" si="6"/>
        <v>-75.547958374023438</v>
      </c>
      <c r="AP50" s="3">
        <f>SUM($AO$3:AO50)</f>
        <v>0</v>
      </c>
      <c r="AQ50" s="3">
        <f>MAX(AP3:AP50)</f>
        <v>1221.6457214355469</v>
      </c>
      <c r="AR50" s="3">
        <f>_xlfn.STDEV.P(C3:C50)</f>
        <v>57.568383180084489</v>
      </c>
      <c r="AS50" s="3">
        <f>AQ50/AR50</f>
        <v>21.220775258078977</v>
      </c>
      <c r="AU50" s="5">
        <v>1212.6678488595146</v>
      </c>
      <c r="AV50">
        <f t="shared" si="7"/>
        <v>-68.467897687639606</v>
      </c>
      <c r="AW50">
        <f>SUM($AV$3:AV50)</f>
        <v>339.84291294642389</v>
      </c>
      <c r="BB50" s="5">
        <v>1211.979679107666</v>
      </c>
      <c r="BC50">
        <f t="shared" si="8"/>
        <v>-67.779727935791016</v>
      </c>
      <c r="BD50">
        <f>SUM($BC$3:BC50)</f>
        <v>372.87506103515625</v>
      </c>
    </row>
    <row r="51" spans="1:56" x14ac:dyDescent="0.25">
      <c r="A51">
        <f t="shared" si="0"/>
        <v>49</v>
      </c>
      <c r="B51">
        <v>50</v>
      </c>
      <c r="C51">
        <v>1146.300048828125</v>
      </c>
      <c r="AU51">
        <v>1212.6678488595146</v>
      </c>
      <c r="AV51">
        <f t="shared" si="7"/>
        <v>-66.367800031389606</v>
      </c>
      <c r="AW51">
        <f>SUM($AV$3:AV51)</f>
        <v>273.47511291503429</v>
      </c>
      <c r="BB51">
        <v>1211.979679107666</v>
      </c>
      <c r="BC51">
        <f t="shared" si="8"/>
        <v>-65.679630279541016</v>
      </c>
      <c r="BD51">
        <f>SUM($BC$3:BC51)</f>
        <v>307.19543075561523</v>
      </c>
    </row>
    <row r="52" spans="1:56" x14ac:dyDescent="0.25">
      <c r="A52">
        <f t="shared" si="0"/>
        <v>50</v>
      </c>
      <c r="B52">
        <v>51</v>
      </c>
      <c r="C52">
        <v>1163.5</v>
      </c>
      <c r="AU52">
        <v>1212.6678488595146</v>
      </c>
      <c r="AV52">
        <f t="shared" si="7"/>
        <v>-49.167848859514606</v>
      </c>
      <c r="AW52">
        <f>SUM($AV$3:AV52)</f>
        <v>224.30726405551968</v>
      </c>
      <c r="BB52">
        <v>1211.979679107666</v>
      </c>
      <c r="BC52">
        <f t="shared" si="8"/>
        <v>-48.479679107666016</v>
      </c>
      <c r="BD52">
        <f>SUM($BC$3:BC52)</f>
        <v>258.71575164794922</v>
      </c>
    </row>
    <row r="53" spans="1:56" x14ac:dyDescent="0.25">
      <c r="A53">
        <f t="shared" si="0"/>
        <v>51</v>
      </c>
      <c r="B53">
        <v>52</v>
      </c>
      <c r="C53">
        <v>1157.0999755859375</v>
      </c>
      <c r="AU53">
        <v>1212.6678488595146</v>
      </c>
      <c r="AV53">
        <f t="shared" si="7"/>
        <v>-55.567873273577106</v>
      </c>
      <c r="AW53">
        <f>SUM($AV$3:AV53)</f>
        <v>168.73939078194257</v>
      </c>
      <c r="BB53">
        <v>1211.979679107666</v>
      </c>
      <c r="BC53">
        <f t="shared" si="8"/>
        <v>-54.879703521728516</v>
      </c>
      <c r="BD53">
        <f>SUM($BC$3:BC53)</f>
        <v>203.8360481262207</v>
      </c>
    </row>
    <row r="54" spans="1:56" x14ac:dyDescent="0.25">
      <c r="A54">
        <f t="shared" si="0"/>
        <v>52</v>
      </c>
      <c r="B54">
        <v>53</v>
      </c>
      <c r="C54">
        <v>1167.5</v>
      </c>
      <c r="AU54">
        <v>1212.6678488595146</v>
      </c>
      <c r="AV54">
        <f t="shared" si="7"/>
        <v>-45.167848859514606</v>
      </c>
      <c r="AW54">
        <f>SUM($AV$3:AV54)</f>
        <v>123.57154192242797</v>
      </c>
      <c r="BB54">
        <v>1211.979679107666</v>
      </c>
      <c r="BC54">
        <f t="shared" si="8"/>
        <v>-44.479679107666016</v>
      </c>
      <c r="BD54">
        <f>SUM($BC$3:BC54)</f>
        <v>159.35636901855469</v>
      </c>
    </row>
    <row r="55" spans="1:56" x14ac:dyDescent="0.25">
      <c r="A55">
        <f t="shared" si="0"/>
        <v>53</v>
      </c>
      <c r="B55">
        <v>54</v>
      </c>
      <c r="C55">
        <v>1170.699951171875</v>
      </c>
      <c r="AU55">
        <v>1212.6678488595146</v>
      </c>
      <c r="AV55">
        <f t="shared" si="7"/>
        <v>-41.967897687639606</v>
      </c>
      <c r="AW55">
        <f>SUM($AV$3:AV55)</f>
        <v>81.603644234788362</v>
      </c>
      <c r="BB55">
        <v>1211.979679107666</v>
      </c>
      <c r="BC55">
        <f t="shared" si="8"/>
        <v>-41.279727935791016</v>
      </c>
      <c r="BD55">
        <f>SUM($BC$3:BC55)</f>
        <v>118.07664108276367</v>
      </c>
    </row>
    <row r="56" spans="1:56" x14ac:dyDescent="0.25">
      <c r="A56">
        <f t="shared" si="0"/>
        <v>54</v>
      </c>
      <c r="B56">
        <v>55</v>
      </c>
      <c r="C56">
        <v>1186.699951171875</v>
      </c>
      <c r="AU56">
        <v>1212.6678488595146</v>
      </c>
      <c r="AV56">
        <f t="shared" si="7"/>
        <v>-25.967897687639606</v>
      </c>
      <c r="AW56">
        <f>SUM($AV$3:AV56)</f>
        <v>55.635746547148756</v>
      </c>
      <c r="BB56">
        <v>1211.979679107666</v>
      </c>
      <c r="BC56">
        <f t="shared" si="8"/>
        <v>-25.279727935791016</v>
      </c>
      <c r="BD56">
        <f>SUM($BC$3:BC56)</f>
        <v>92.796913146972656</v>
      </c>
    </row>
    <row r="57" spans="1:56" x14ac:dyDescent="0.25">
      <c r="A57">
        <f t="shared" si="0"/>
        <v>55</v>
      </c>
      <c r="B57">
        <v>56</v>
      </c>
      <c r="C57">
        <v>1179</v>
      </c>
      <c r="AU57">
        <v>1212.6678488595146</v>
      </c>
      <c r="AV57">
        <f t="shared" si="7"/>
        <v>-33.667848859514606</v>
      </c>
      <c r="AW57">
        <f>SUM($AV$3:AV57)</f>
        <v>21.967897687634149</v>
      </c>
      <c r="BB57">
        <v>1211.979679107666</v>
      </c>
      <c r="BC57">
        <f t="shared" si="8"/>
        <v>-32.979679107666016</v>
      </c>
      <c r="BD57">
        <f>SUM($BC$3:BC57)</f>
        <v>59.817234039306641</v>
      </c>
    </row>
    <row r="58" spans="1:56" s="5" customFormat="1" x14ac:dyDescent="0.25">
      <c r="A58" s="5">
        <f t="shared" si="0"/>
        <v>56</v>
      </c>
      <c r="B58" s="5">
        <v>57</v>
      </c>
      <c r="C58" s="5">
        <v>1190.699951171875</v>
      </c>
      <c r="E58" s="6"/>
      <c r="F58" s="6"/>
      <c r="G58" s="6"/>
      <c r="H58" s="6"/>
      <c r="I58" s="6"/>
      <c r="J58" s="6"/>
      <c r="U58"/>
      <c r="AU58" s="3">
        <f>AVERAGE(C3:C58)</f>
        <v>1212.6678488595146</v>
      </c>
      <c r="AV58" s="3">
        <f t="shared" si="7"/>
        <v>-21.967897687639606</v>
      </c>
      <c r="AW58" s="3">
        <f>SUM($AV$3:AV58)</f>
        <v>-5.4569682106375694E-12</v>
      </c>
      <c r="AX58" s="3">
        <f>MAX(AW3:AW58)-MIN(AW3:AW58)</f>
        <v>1394.4033878871403</v>
      </c>
      <c r="AY58" s="3">
        <f>_xlfn.STDEV.P(C3:C58)</f>
        <v>56.297304258208399</v>
      </c>
      <c r="AZ58" s="3">
        <f>AX58/AY58</f>
        <v>24.768564077094865</v>
      </c>
      <c r="BB58" s="5">
        <v>1211.979679107666</v>
      </c>
      <c r="BC58">
        <f t="shared" si="8"/>
        <v>-21.279727935791016</v>
      </c>
      <c r="BD58">
        <f>SUM($BC$3:BC58)</f>
        <v>38.537506103515625</v>
      </c>
    </row>
    <row r="59" spans="1:56" x14ac:dyDescent="0.25">
      <c r="A59">
        <f t="shared" si="0"/>
        <v>57</v>
      </c>
      <c r="B59">
        <v>58</v>
      </c>
      <c r="C59">
        <v>1191.4000244140625</v>
      </c>
      <c r="BB59">
        <v>1211.979679107666</v>
      </c>
      <c r="BC59">
        <f t="shared" si="8"/>
        <v>-20.579654693603516</v>
      </c>
      <c r="BD59">
        <f>SUM($BC$3:BC59)</f>
        <v>17.957851409912109</v>
      </c>
    </row>
    <row r="60" spans="1:56" x14ac:dyDescent="0.25">
      <c r="A60">
        <f t="shared" si="0"/>
        <v>58</v>
      </c>
      <c r="B60">
        <v>59</v>
      </c>
      <c r="C60">
        <v>1202.800048828125</v>
      </c>
      <c r="BB60">
        <v>1211.979679107666</v>
      </c>
      <c r="BC60">
        <f t="shared" si="8"/>
        <v>-9.1796302795410156</v>
      </c>
      <c r="BD60">
        <f>SUM($BC$3:BC60)</f>
        <v>8.7782211303710938</v>
      </c>
    </row>
    <row r="61" spans="1:56" x14ac:dyDescent="0.25">
      <c r="A61">
        <f t="shared" si="0"/>
        <v>59</v>
      </c>
      <c r="B61">
        <v>60</v>
      </c>
      <c r="C61">
        <v>1206</v>
      </c>
      <c r="BB61">
        <v>1211.979679107666</v>
      </c>
      <c r="BC61">
        <f t="shared" si="8"/>
        <v>-5.9796791076660156</v>
      </c>
      <c r="BD61">
        <f>SUM($BC$3:BC61)</f>
        <v>2.7985420227050781</v>
      </c>
    </row>
    <row r="62" spans="1:56" x14ac:dyDescent="0.25">
      <c r="A62">
        <f t="shared" si="0"/>
        <v>60</v>
      </c>
      <c r="B62">
        <v>61</v>
      </c>
      <c r="C62">
        <v>1202.199951171875</v>
      </c>
      <c r="BB62">
        <v>1211.979679107666</v>
      </c>
      <c r="BC62">
        <f t="shared" si="8"/>
        <v>-9.7797279357910156</v>
      </c>
      <c r="BD62">
        <f>SUM($BC$3:BC62)</f>
        <v>-6.9811859130859375</v>
      </c>
    </row>
    <row r="63" spans="1:56" x14ac:dyDescent="0.25">
      <c r="A63">
        <f t="shared" si="0"/>
        <v>61</v>
      </c>
      <c r="B63">
        <v>62</v>
      </c>
      <c r="C63">
        <v>1219</v>
      </c>
      <c r="BB63">
        <v>1211.979679107666</v>
      </c>
      <c r="BC63">
        <f t="shared" si="8"/>
        <v>7.0203208923339844</v>
      </c>
      <c r="BD63">
        <f>SUM($BC$3:BC63)</f>
        <v>3.9134979248046875E-2</v>
      </c>
    </row>
    <row r="64" spans="1:56" x14ac:dyDescent="0.25">
      <c r="A64">
        <f t="shared" si="0"/>
        <v>62</v>
      </c>
      <c r="B64">
        <v>63</v>
      </c>
      <c r="C64">
        <v>1218</v>
      </c>
      <c r="BB64">
        <v>1211.979679107666</v>
      </c>
      <c r="BC64">
        <f t="shared" si="8"/>
        <v>6.0203208923339844</v>
      </c>
      <c r="BD64">
        <f>SUM($BC$3:BC64)</f>
        <v>6.0594558715820313</v>
      </c>
    </row>
    <row r="65" spans="1:59" x14ac:dyDescent="0.25">
      <c r="A65">
        <f t="shared" si="0"/>
        <v>63</v>
      </c>
      <c r="B65">
        <v>64</v>
      </c>
      <c r="C65">
        <v>1207.199951171875</v>
      </c>
      <c r="BB65">
        <v>1211.979679107666</v>
      </c>
      <c r="BC65">
        <f t="shared" si="8"/>
        <v>-4.7797279357910156</v>
      </c>
      <c r="BD65">
        <f>SUM($BC$3:BC65)</f>
        <v>1.2797279357910156</v>
      </c>
    </row>
    <row r="66" spans="1:59" s="5" customFormat="1" x14ac:dyDescent="0.25">
      <c r="A66" s="5">
        <f t="shared" si="0"/>
        <v>64</v>
      </c>
      <c r="B66" s="5">
        <v>65</v>
      </c>
      <c r="C66" s="5">
        <v>1210.699951171875</v>
      </c>
      <c r="E66" s="6"/>
      <c r="F66" s="6"/>
      <c r="G66" s="6"/>
      <c r="H66" s="6"/>
      <c r="I66" s="6"/>
      <c r="J66" s="6"/>
      <c r="L66" s="6"/>
      <c r="M66" s="6"/>
      <c r="N66" s="6"/>
      <c r="O66" s="6"/>
      <c r="P66" s="6"/>
      <c r="Q66" s="6"/>
      <c r="R66" s="6"/>
      <c r="S66" s="6"/>
      <c r="T66" s="6"/>
      <c r="U66" s="6"/>
      <c r="V66" s="6"/>
      <c r="W66" s="6"/>
      <c r="X66" s="6"/>
      <c r="Y66" s="6"/>
      <c r="Z66" s="14"/>
      <c r="AA66" s="14"/>
      <c r="AB66" s="14"/>
      <c r="AC66" s="14"/>
      <c r="AD66" s="14"/>
      <c r="AE66" s="14"/>
      <c r="BB66" s="3">
        <f>AVERAGE(C3:C66)</f>
        <v>1211.979679107666</v>
      </c>
      <c r="BC66" s="3">
        <f t="shared" si="8"/>
        <v>-1.2797279357910156</v>
      </c>
      <c r="BD66" s="3">
        <f>SUM($BC$3:BC66)</f>
        <v>0</v>
      </c>
      <c r="BE66" s="3">
        <f>MAX(BD3:BD66)</f>
        <v>1411.6076316833496</v>
      </c>
      <c r="BF66" s="3">
        <f>_xlfn.STDEV.P(C3:C66)</f>
        <v>52.776261619725538</v>
      </c>
      <c r="BG66" s="3">
        <f>BE66/BF66</f>
        <v>26.747018230555199</v>
      </c>
    </row>
    <row r="67" spans="1:59" x14ac:dyDescent="0.25">
      <c r="A67">
        <f t="shared" ref="A67:A130" si="12">B67-1</f>
        <v>65</v>
      </c>
      <c r="B67">
        <v>66</v>
      </c>
      <c r="C67">
        <v>1221.5999755859375</v>
      </c>
    </row>
    <row r="68" spans="1:59" x14ac:dyDescent="0.25">
      <c r="A68">
        <f t="shared" si="12"/>
        <v>66</v>
      </c>
      <c r="B68">
        <v>67</v>
      </c>
      <c r="C68">
        <v>1216.800048828125</v>
      </c>
    </row>
    <row r="69" spans="1:59" x14ac:dyDescent="0.25">
      <c r="A69">
        <f t="shared" si="12"/>
        <v>67</v>
      </c>
      <c r="B69">
        <v>68</v>
      </c>
      <c r="C69">
        <v>1203.699951171875</v>
      </c>
    </row>
    <row r="70" spans="1:59" x14ac:dyDescent="0.25">
      <c r="A70">
        <f t="shared" si="12"/>
        <v>68</v>
      </c>
      <c r="B70">
        <v>69</v>
      </c>
      <c r="C70">
        <v>1195.5999755859375</v>
      </c>
    </row>
    <row r="71" spans="1:59" x14ac:dyDescent="0.25">
      <c r="A71">
        <f t="shared" si="12"/>
        <v>69</v>
      </c>
      <c r="B71">
        <v>70</v>
      </c>
      <c r="C71">
        <v>1194.300048828125</v>
      </c>
    </row>
    <row r="72" spans="1:59" x14ac:dyDescent="0.25">
      <c r="A72">
        <f t="shared" si="12"/>
        <v>70</v>
      </c>
      <c r="B72">
        <v>71</v>
      </c>
      <c r="C72">
        <v>1199.0999755859375</v>
      </c>
    </row>
    <row r="73" spans="1:59" x14ac:dyDescent="0.25">
      <c r="A73">
        <f t="shared" si="12"/>
        <v>71</v>
      </c>
      <c r="B73">
        <v>72</v>
      </c>
      <c r="C73">
        <v>1214.5</v>
      </c>
    </row>
    <row r="74" spans="1:59" x14ac:dyDescent="0.25">
      <c r="A74">
        <f t="shared" si="12"/>
        <v>72</v>
      </c>
      <c r="B74">
        <v>73</v>
      </c>
      <c r="C74">
        <v>1211.300048828125</v>
      </c>
    </row>
    <row r="75" spans="1:59" x14ac:dyDescent="0.25">
      <c r="A75">
        <f t="shared" si="12"/>
        <v>73</v>
      </c>
      <c r="B75">
        <v>74</v>
      </c>
      <c r="C75">
        <v>1222.4000244140625</v>
      </c>
    </row>
    <row r="76" spans="1:59" x14ac:dyDescent="0.25">
      <c r="A76">
        <f t="shared" si="12"/>
        <v>74</v>
      </c>
      <c r="B76">
        <v>75</v>
      </c>
      <c r="C76">
        <v>1223.9000244140625</v>
      </c>
    </row>
    <row r="77" spans="1:59" x14ac:dyDescent="0.25">
      <c r="A77">
        <f t="shared" si="12"/>
        <v>75</v>
      </c>
      <c r="B77">
        <v>76</v>
      </c>
      <c r="C77">
        <v>1235.300048828125</v>
      </c>
    </row>
    <row r="78" spans="1:59" x14ac:dyDescent="0.25">
      <c r="A78">
        <f t="shared" si="12"/>
        <v>76</v>
      </c>
      <c r="B78">
        <v>77</v>
      </c>
      <c r="C78">
        <v>1239.300048828125</v>
      </c>
    </row>
    <row r="79" spans="1:59" x14ac:dyDescent="0.25">
      <c r="A79">
        <f t="shared" si="12"/>
        <v>77</v>
      </c>
      <c r="B79">
        <v>78</v>
      </c>
      <c r="C79">
        <v>1242.699951171875</v>
      </c>
    </row>
    <row r="80" spans="1:59" x14ac:dyDescent="0.25">
      <c r="A80">
        <f t="shared" si="12"/>
        <v>78</v>
      </c>
      <c r="B80">
        <v>79</v>
      </c>
      <c r="C80">
        <v>1240</v>
      </c>
    </row>
    <row r="81" spans="1:3" x14ac:dyDescent="0.25">
      <c r="A81">
        <f t="shared" si="12"/>
        <v>79</v>
      </c>
      <c r="B81">
        <v>80</v>
      </c>
      <c r="C81">
        <v>1239</v>
      </c>
    </row>
    <row r="82" spans="1:3" x14ac:dyDescent="0.25">
      <c r="A82">
        <f t="shared" si="12"/>
        <v>80</v>
      </c>
      <c r="B82">
        <v>81</v>
      </c>
      <c r="C82">
        <v>1228.9000244140625</v>
      </c>
    </row>
    <row r="83" spans="1:3" x14ac:dyDescent="0.25">
      <c r="A83">
        <f t="shared" si="12"/>
        <v>81</v>
      </c>
      <c r="B83">
        <v>82</v>
      </c>
      <c r="C83">
        <v>1228.5999755859375</v>
      </c>
    </row>
    <row r="84" spans="1:3" x14ac:dyDescent="0.25">
      <c r="A84">
        <f t="shared" si="12"/>
        <v>82</v>
      </c>
      <c r="B84">
        <v>83</v>
      </c>
      <c r="C84">
        <v>1236.4000244140625</v>
      </c>
    </row>
    <row r="85" spans="1:3" x14ac:dyDescent="0.25">
      <c r="A85">
        <f t="shared" si="12"/>
        <v>83</v>
      </c>
      <c r="B85">
        <v>84</v>
      </c>
      <c r="C85">
        <v>1244.9000244140625</v>
      </c>
    </row>
    <row r="86" spans="1:3" x14ac:dyDescent="0.25">
      <c r="A86">
        <f t="shared" si="12"/>
        <v>84</v>
      </c>
      <c r="B86">
        <v>85</v>
      </c>
      <c r="C86">
        <v>1242.4000244140625</v>
      </c>
    </row>
    <row r="87" spans="1:3" x14ac:dyDescent="0.25">
      <c r="A87">
        <f t="shared" si="12"/>
        <v>85</v>
      </c>
      <c r="B87">
        <v>86</v>
      </c>
      <c r="C87">
        <v>1242.199951171875</v>
      </c>
    </row>
    <row r="88" spans="1:3" x14ac:dyDescent="0.25">
      <c r="A88">
        <f t="shared" si="12"/>
        <v>86</v>
      </c>
      <c r="B88">
        <v>87</v>
      </c>
      <c r="C88">
        <v>1236.5999755859375</v>
      </c>
    </row>
    <row r="89" spans="1:3" x14ac:dyDescent="0.25">
      <c r="A89">
        <f t="shared" si="12"/>
        <v>87</v>
      </c>
      <c r="B89">
        <v>88</v>
      </c>
      <c r="C89">
        <v>1254.5999755859375</v>
      </c>
    </row>
    <row r="90" spans="1:3" x14ac:dyDescent="0.25">
      <c r="A90">
        <f t="shared" si="12"/>
        <v>88</v>
      </c>
      <c r="B90">
        <v>89</v>
      </c>
      <c r="C90">
        <v>1261.5</v>
      </c>
    </row>
    <row r="91" spans="1:3" x14ac:dyDescent="0.25">
      <c r="A91">
        <f t="shared" si="12"/>
        <v>89</v>
      </c>
      <c r="B91">
        <v>90</v>
      </c>
      <c r="C91">
        <v>1262</v>
      </c>
    </row>
    <row r="92" spans="1:3" x14ac:dyDescent="0.25">
      <c r="A92">
        <f t="shared" si="12"/>
        <v>90</v>
      </c>
      <c r="B92">
        <v>91</v>
      </c>
      <c r="C92">
        <v>1257.199951171875</v>
      </c>
    </row>
    <row r="93" spans="1:3" x14ac:dyDescent="0.25">
      <c r="A93">
        <f t="shared" si="12"/>
        <v>91</v>
      </c>
      <c r="B93">
        <v>92</v>
      </c>
      <c r="C93">
        <v>1253.300048828125</v>
      </c>
    </row>
    <row r="94" spans="1:3" x14ac:dyDescent="0.25">
      <c r="A94">
        <f t="shared" si="12"/>
        <v>92</v>
      </c>
      <c r="B94">
        <v>93</v>
      </c>
      <c r="C94">
        <v>1236.0999755859375</v>
      </c>
    </row>
    <row r="95" spans="1:3" x14ac:dyDescent="0.25">
      <c r="A95">
        <f t="shared" si="12"/>
        <v>93</v>
      </c>
      <c r="B95">
        <v>94</v>
      </c>
      <c r="C95">
        <v>1229.800048828125</v>
      </c>
    </row>
    <row r="96" spans="1:3" x14ac:dyDescent="0.25">
      <c r="A96">
        <f t="shared" si="12"/>
        <v>94</v>
      </c>
      <c r="B96">
        <v>95</v>
      </c>
      <c r="C96">
        <v>1228.800048828125</v>
      </c>
    </row>
    <row r="97" spans="1:3" x14ac:dyDescent="0.25">
      <c r="A97">
        <f t="shared" si="12"/>
        <v>95</v>
      </c>
      <c r="B97">
        <v>96</v>
      </c>
      <c r="C97">
        <v>1219.5</v>
      </c>
    </row>
    <row r="98" spans="1:3" x14ac:dyDescent="0.25">
      <c r="A98">
        <f t="shared" si="12"/>
        <v>96</v>
      </c>
      <c r="B98">
        <v>97</v>
      </c>
      <c r="C98">
        <v>1212.800048828125</v>
      </c>
    </row>
    <row r="99" spans="1:3" x14ac:dyDescent="0.25">
      <c r="A99">
        <f t="shared" si="12"/>
        <v>97</v>
      </c>
      <c r="B99">
        <v>98</v>
      </c>
      <c r="C99">
        <v>1206.5999755859375</v>
      </c>
    </row>
    <row r="100" spans="1:3" x14ac:dyDescent="0.25">
      <c r="A100">
        <f t="shared" si="12"/>
        <v>98</v>
      </c>
      <c r="B100">
        <v>99</v>
      </c>
      <c r="C100">
        <v>1204.699951171875</v>
      </c>
    </row>
    <row r="101" spans="1:3" x14ac:dyDescent="0.25">
      <c r="A101">
        <f t="shared" si="12"/>
        <v>99</v>
      </c>
      <c r="B101">
        <v>100</v>
      </c>
      <c r="C101">
        <v>1206.5</v>
      </c>
    </row>
    <row r="102" spans="1:3" x14ac:dyDescent="0.25">
      <c r="A102">
        <f t="shared" si="12"/>
        <v>100</v>
      </c>
      <c r="B102">
        <v>101</v>
      </c>
      <c r="C102">
        <v>1205.800048828125</v>
      </c>
    </row>
    <row r="103" spans="1:3" x14ac:dyDescent="0.25">
      <c r="A103">
        <f t="shared" si="12"/>
        <v>101</v>
      </c>
      <c r="B103">
        <v>102</v>
      </c>
      <c r="C103">
        <v>1203.800048828125</v>
      </c>
    </row>
    <row r="104" spans="1:3" x14ac:dyDescent="0.25">
      <c r="A104">
        <f t="shared" si="12"/>
        <v>102</v>
      </c>
      <c r="B104">
        <v>103</v>
      </c>
      <c r="C104">
        <v>1230.199951171875</v>
      </c>
    </row>
    <row r="105" spans="1:3" x14ac:dyDescent="0.25">
      <c r="A105">
        <f t="shared" si="12"/>
        <v>103</v>
      </c>
      <c r="B105">
        <v>104</v>
      </c>
      <c r="C105">
        <v>1233.199951171875</v>
      </c>
    </row>
    <row r="106" spans="1:3" x14ac:dyDescent="0.25">
      <c r="A106">
        <f t="shared" si="12"/>
        <v>104</v>
      </c>
      <c r="B106">
        <v>105</v>
      </c>
      <c r="C106">
        <v>1237.199951171875</v>
      </c>
    </row>
    <row r="107" spans="1:3" x14ac:dyDescent="0.25">
      <c r="A107">
        <f t="shared" si="12"/>
        <v>105</v>
      </c>
      <c r="B107">
        <v>106</v>
      </c>
      <c r="C107">
        <v>1249.5999755859375</v>
      </c>
    </row>
    <row r="108" spans="1:3" x14ac:dyDescent="0.25">
      <c r="A108">
        <f t="shared" si="12"/>
        <v>106</v>
      </c>
      <c r="B108">
        <v>107</v>
      </c>
      <c r="C108">
        <v>1252.800048828125</v>
      </c>
    </row>
    <row r="109" spans="1:3" x14ac:dyDescent="0.25">
      <c r="A109">
        <f t="shared" si="12"/>
        <v>107</v>
      </c>
      <c r="B109">
        <v>108</v>
      </c>
      <c r="C109">
        <v>1250.0999755859375</v>
      </c>
    </row>
    <row r="110" spans="1:3" x14ac:dyDescent="0.25">
      <c r="A110">
        <f t="shared" si="12"/>
        <v>108</v>
      </c>
      <c r="B110">
        <v>109</v>
      </c>
      <c r="C110">
        <v>1251.699951171875</v>
      </c>
    </row>
    <row r="111" spans="1:3" x14ac:dyDescent="0.25">
      <c r="A111">
        <f t="shared" si="12"/>
        <v>109</v>
      </c>
      <c r="B111">
        <v>110</v>
      </c>
      <c r="C111">
        <v>1258.800048828125</v>
      </c>
    </row>
    <row r="112" spans="1:3" x14ac:dyDescent="0.25">
      <c r="A112">
        <f t="shared" si="12"/>
        <v>110</v>
      </c>
      <c r="B112">
        <v>111</v>
      </c>
      <c r="C112">
        <v>1258.800048828125</v>
      </c>
    </row>
    <row r="113" spans="1:3" x14ac:dyDescent="0.25">
      <c r="A113">
        <f t="shared" si="12"/>
        <v>111</v>
      </c>
      <c r="B113">
        <v>112</v>
      </c>
      <c r="C113">
        <v>1256.800048828125</v>
      </c>
    </row>
    <row r="114" spans="1:3" x14ac:dyDescent="0.25">
      <c r="A114">
        <f t="shared" si="12"/>
        <v>112</v>
      </c>
      <c r="B114">
        <v>113</v>
      </c>
      <c r="C114">
        <v>1248</v>
      </c>
    </row>
    <row r="115" spans="1:3" x14ac:dyDescent="0.25">
      <c r="A115">
        <f t="shared" si="12"/>
        <v>113</v>
      </c>
      <c r="B115">
        <v>114</v>
      </c>
      <c r="C115">
        <v>1251.199951171875</v>
      </c>
    </row>
    <row r="116" spans="1:3" x14ac:dyDescent="0.25">
      <c r="A116">
        <f t="shared" si="12"/>
        <v>114</v>
      </c>
      <c r="B116">
        <v>115</v>
      </c>
      <c r="C116">
        <v>1254</v>
      </c>
    </row>
    <row r="117" spans="1:3" x14ac:dyDescent="0.25">
      <c r="A117">
        <f t="shared" si="12"/>
        <v>115</v>
      </c>
      <c r="B117">
        <v>116</v>
      </c>
      <c r="C117">
        <v>1258.4000244140625</v>
      </c>
    </row>
    <row r="118" spans="1:3" x14ac:dyDescent="0.25">
      <c r="A118">
        <f t="shared" si="12"/>
        <v>116</v>
      </c>
      <c r="B118">
        <v>117</v>
      </c>
      <c r="C118">
        <v>1248.5</v>
      </c>
    </row>
    <row r="119" spans="1:3" x14ac:dyDescent="0.25">
      <c r="A119">
        <f t="shared" si="12"/>
        <v>117</v>
      </c>
      <c r="B119">
        <v>118</v>
      </c>
      <c r="C119">
        <v>1253.300048828125</v>
      </c>
    </row>
    <row r="120" spans="1:3" x14ac:dyDescent="0.25">
      <c r="A120">
        <f t="shared" si="12"/>
        <v>118</v>
      </c>
      <c r="B120">
        <v>119</v>
      </c>
      <c r="C120">
        <v>1257.300048828125</v>
      </c>
    </row>
    <row r="121" spans="1:3" x14ac:dyDescent="0.25">
      <c r="A121">
        <f t="shared" si="12"/>
        <v>119</v>
      </c>
      <c r="B121">
        <v>120</v>
      </c>
      <c r="C121">
        <v>1253.9000244140625</v>
      </c>
    </row>
    <row r="122" spans="1:3" x14ac:dyDescent="0.25">
      <c r="A122">
        <f t="shared" si="12"/>
        <v>120</v>
      </c>
      <c r="B122">
        <v>121</v>
      </c>
      <c r="C122">
        <v>1274.199951171875</v>
      </c>
    </row>
    <row r="123" spans="1:3" x14ac:dyDescent="0.25">
      <c r="A123">
        <f t="shared" si="12"/>
        <v>121</v>
      </c>
      <c r="B123">
        <v>122</v>
      </c>
      <c r="C123">
        <v>1278.0999755859375</v>
      </c>
    </row>
    <row r="124" spans="1:3" x14ac:dyDescent="0.25">
      <c r="A124">
        <f t="shared" si="12"/>
        <v>122</v>
      </c>
      <c r="B124">
        <v>123</v>
      </c>
      <c r="C124">
        <v>1288.5</v>
      </c>
    </row>
    <row r="125" spans="1:3" x14ac:dyDescent="0.25">
      <c r="A125">
        <f t="shared" si="12"/>
        <v>123</v>
      </c>
      <c r="B125">
        <v>124</v>
      </c>
      <c r="C125">
        <v>1291.9000244140625</v>
      </c>
    </row>
    <row r="126" spans="1:3" x14ac:dyDescent="0.25">
      <c r="A126">
        <f t="shared" si="12"/>
        <v>124</v>
      </c>
      <c r="B126">
        <v>125</v>
      </c>
      <c r="C126">
        <v>1294.0999755859375</v>
      </c>
    </row>
    <row r="127" spans="1:3" x14ac:dyDescent="0.25">
      <c r="A127">
        <f t="shared" si="12"/>
        <v>125</v>
      </c>
      <c r="B127">
        <v>126</v>
      </c>
      <c r="C127">
        <v>1283.4000244140625</v>
      </c>
    </row>
    <row r="128" spans="1:3" x14ac:dyDescent="0.25">
      <c r="A128">
        <f t="shared" si="12"/>
        <v>126</v>
      </c>
      <c r="B128">
        <v>127</v>
      </c>
      <c r="C128">
        <v>1283.800048828125</v>
      </c>
    </row>
    <row r="129" spans="1:3" x14ac:dyDescent="0.25">
      <c r="A129">
        <f t="shared" si="12"/>
        <v>127</v>
      </c>
      <c r="B129">
        <v>128</v>
      </c>
      <c r="C129">
        <v>1289.0999755859375</v>
      </c>
    </row>
    <row r="130" spans="1:3" x14ac:dyDescent="0.25">
      <c r="A130">
        <f t="shared" si="12"/>
        <v>128</v>
      </c>
      <c r="B130">
        <v>129</v>
      </c>
      <c r="C130">
        <v>1277.5</v>
      </c>
    </row>
    <row r="131" spans="1:3" x14ac:dyDescent="0.25">
      <c r="A131">
        <f t="shared" ref="A131:A139" si="13">B131-1</f>
        <v>129</v>
      </c>
      <c r="B131">
        <v>130</v>
      </c>
      <c r="C131">
        <v>1267.199951171875</v>
      </c>
    </row>
    <row r="132" spans="1:3" x14ac:dyDescent="0.25">
      <c r="A132">
        <f t="shared" si="13"/>
        <v>130</v>
      </c>
      <c r="B132">
        <v>131</v>
      </c>
      <c r="C132">
        <v>1264.199951171875</v>
      </c>
    </row>
    <row r="133" spans="1:3" x14ac:dyDescent="0.25">
      <c r="A133">
        <f t="shared" si="13"/>
        <v>131</v>
      </c>
      <c r="B133">
        <v>132</v>
      </c>
      <c r="C133">
        <v>1265.9000244140625</v>
      </c>
    </row>
    <row r="134" spans="1:3" x14ac:dyDescent="0.25">
      <c r="A134">
        <f t="shared" si="13"/>
        <v>132</v>
      </c>
      <c r="B134">
        <v>133</v>
      </c>
      <c r="C134">
        <v>1268.300048828125</v>
      </c>
    </row>
    <row r="135" spans="1:3" x14ac:dyDescent="0.25">
      <c r="A135">
        <f t="shared" si="13"/>
        <v>133</v>
      </c>
      <c r="B135">
        <v>134</v>
      </c>
      <c r="C135">
        <v>1255.5</v>
      </c>
    </row>
    <row r="136" spans="1:3" x14ac:dyDescent="0.25">
      <c r="A136">
        <f t="shared" si="13"/>
        <v>134</v>
      </c>
      <c r="B136">
        <v>135</v>
      </c>
      <c r="C136">
        <v>1257</v>
      </c>
    </row>
    <row r="137" spans="1:3" x14ac:dyDescent="0.25">
      <c r="A137">
        <f t="shared" si="13"/>
        <v>135</v>
      </c>
      <c r="B137">
        <v>136</v>
      </c>
      <c r="C137">
        <v>1248.5</v>
      </c>
    </row>
    <row r="138" spans="1:3" x14ac:dyDescent="0.25">
      <c r="A138">
        <f t="shared" si="13"/>
        <v>136</v>
      </c>
      <c r="B138">
        <v>137</v>
      </c>
      <c r="C138">
        <v>1228.5999755859375</v>
      </c>
    </row>
    <row r="139" spans="1:3" x14ac:dyDescent="0.25">
      <c r="A139">
        <f t="shared" si="13"/>
        <v>137</v>
      </c>
      <c r="B139">
        <v>138</v>
      </c>
      <c r="C139">
        <v>1228.199951171875</v>
      </c>
    </row>
  </sheetData>
  <pageMargins left="0.7" right="0.7" top="0.75" bottom="0.75" header="0.3" footer="0.3"/>
  <pageSetup orientation="portrait" horizontalDpi="0" verticalDpi="0" r:id="rId1"/>
  <ignoredErrors>
    <ignoredError sqref="I10 E10 L18 P18 S26 W26 AG42 AK42 Z34 AD34 AN50 AR50 AY58 AU58 BB66 BF66" formulaRange="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Data</vt:lpstr>
      <vt:lpstr>Wikipedia</vt:lpstr>
      <vt:lpstr>FinancialWisdom</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Tom</dc:creator>
  <cp:lastModifiedBy>Tom</cp:lastModifiedBy>
  <dcterms:created xsi:type="dcterms:W3CDTF">2017-04-28T04:35:50Z</dcterms:created>
  <dcterms:modified xsi:type="dcterms:W3CDTF">2017-05-05T03:01:23Z</dcterms:modified>
</cp:coreProperties>
</file>