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3640" windowHeight="9780"/>
  </bookViews>
  <sheets>
    <sheet name="Sheet1" sheetId="1" r:id="rId1"/>
  </sheets>
  <calcPr calcId="125725"/>
</workbook>
</file>

<file path=xl/calcChain.xml><?xml version="1.0" encoding="utf-8"?>
<calcChain xmlns="http://schemas.openxmlformats.org/spreadsheetml/2006/main">
  <c r="B16" i="1"/>
  <c r="B17" s="1"/>
  <c r="B15"/>
  <c r="B14"/>
  <c r="B5"/>
  <c r="B6" s="1"/>
  <c r="B7" s="1"/>
  <c r="B10" s="1"/>
  <c r="B11" l="1"/>
</calcChain>
</file>

<file path=xl/sharedStrings.xml><?xml version="1.0" encoding="utf-8"?>
<sst xmlns="http://schemas.openxmlformats.org/spreadsheetml/2006/main" count="20" uniqueCount="16">
  <si>
    <t>h = Height of Waterfall (ft) =</t>
  </si>
  <si>
    <t>v = Velocity at Pool Impact (ft/sec) = gc x t =</t>
  </si>
  <si>
    <t>KE = Rider energy @ impact  lb-ft = 1/2 x W/gc x v^2 =</t>
  </si>
  <si>
    <t>Enter</t>
  </si>
  <si>
    <t>Rider F impact (g's) = F (lbs) / W =</t>
  </si>
  <si>
    <t>t =Time of Drop (sec) = sqrt(2 x h / gc) =</t>
  </si>
  <si>
    <t>Kayak Rider Seat Damper Calculation</t>
  </si>
  <si>
    <t>W = Reference Rider Weight (lbs) =</t>
  </si>
  <si>
    <t>k = Installed Spring Rate (lb/in) =</t>
  </si>
  <si>
    <t>Damper &amp; Spring Ht with Rider (in) = Damping + Rider Wt =</t>
  </si>
  <si>
    <t>Damper &amp; Spring Unloaded Ht (in) =</t>
  </si>
  <si>
    <t>Ed = Energy Absorbed by Damper (lb-ft) = KE - Es =</t>
  </si>
  <si>
    <t>Es = Energy Absorbed by Spring (lb-ft) = 1/2 x k x dD^2 =</t>
  </si>
  <si>
    <t>Rider F impact (lbs) = KE / ((dC + dD)/12) =</t>
  </si>
  <si>
    <t>dC = Kayak travel at impact (inches) =</t>
  </si>
  <si>
    <t>dD = Kayak seat damper deflection at impact (inches) =</t>
  </si>
</sst>
</file>

<file path=xl/styles.xml><?xml version="1.0" encoding="utf-8"?>
<styleSheet xmlns="http://schemas.openxmlformats.org/spreadsheetml/2006/main">
  <fonts count="2">
    <font>
      <sz val="11"/>
      <color theme="1"/>
      <name val="Arial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2" fontId="0" fillId="0" borderId="0" xfId="0" applyNumberFormat="1"/>
    <xf numFmtId="1" fontId="0" fillId="0" borderId="0" xfId="0" applyNumberFormat="1"/>
    <xf numFmtId="2" fontId="0" fillId="0" borderId="1" xfId="0" applyNumberFormat="1" applyBorder="1"/>
    <xf numFmtId="0" fontId="0" fillId="0" borderId="1" xfId="0" applyBorder="1"/>
    <xf numFmtId="0" fontId="0" fillId="0" borderId="0" xfId="0" applyAlignment="1">
      <alignment horizontal="center"/>
    </xf>
    <xf numFmtId="0" fontId="1" fillId="0" borderId="0" xfId="0" applyFont="1"/>
    <xf numFmtId="1" fontId="1" fillId="0" borderId="0" xfId="0" applyNumberFormat="1" applyFont="1"/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7"/>
  <sheetViews>
    <sheetView tabSelected="1" workbookViewId="0">
      <selection activeCell="E9" sqref="E9"/>
    </sheetView>
  </sheetViews>
  <sheetFormatPr defaultRowHeight="14.25"/>
  <cols>
    <col min="1" max="1" width="49.625" customWidth="1"/>
  </cols>
  <sheetData>
    <row r="1" spans="1:3" ht="15">
      <c r="A1" s="6" t="s">
        <v>6</v>
      </c>
    </row>
    <row r="3" spans="1:3">
      <c r="A3" t="s">
        <v>7</v>
      </c>
      <c r="B3" s="4">
        <v>175</v>
      </c>
      <c r="C3" s="5" t="s">
        <v>3</v>
      </c>
    </row>
    <row r="4" spans="1:3">
      <c r="A4" t="s">
        <v>0</v>
      </c>
      <c r="B4" s="4">
        <v>20</v>
      </c>
      <c r="C4" s="5" t="s">
        <v>3</v>
      </c>
    </row>
    <row r="5" spans="1:3">
      <c r="A5" t="s">
        <v>5</v>
      </c>
      <c r="B5" s="1">
        <f>SQRT(2*B4/32.18)</f>
        <v>1.1149027220132335</v>
      </c>
    </row>
    <row r="6" spans="1:3">
      <c r="A6" t="s">
        <v>1</v>
      </c>
      <c r="B6" s="1">
        <f>B5*32.18</f>
        <v>35.877569594385854</v>
      </c>
    </row>
    <row r="7" spans="1:3">
      <c r="A7" t="s">
        <v>2</v>
      </c>
      <c r="B7">
        <f>0.5*B3/32.18*B6^2</f>
        <v>3500.0000000000009</v>
      </c>
    </row>
    <row r="8" spans="1:3">
      <c r="A8" t="s">
        <v>14</v>
      </c>
      <c r="B8" s="3">
        <v>4</v>
      </c>
      <c r="C8" s="5" t="s">
        <v>3</v>
      </c>
    </row>
    <row r="9" spans="1:3">
      <c r="A9" t="s">
        <v>15</v>
      </c>
      <c r="B9" s="3">
        <v>2</v>
      </c>
      <c r="C9" s="5" t="s">
        <v>3</v>
      </c>
    </row>
    <row r="10" spans="1:3">
      <c r="A10" t="s">
        <v>13</v>
      </c>
      <c r="B10" s="2">
        <f>B7/((B8+B9)/12)</f>
        <v>7000.0000000000018</v>
      </c>
    </row>
    <row r="11" spans="1:3" ht="15">
      <c r="A11" s="6" t="s">
        <v>4</v>
      </c>
      <c r="B11" s="7">
        <f>B10/B3</f>
        <v>40.000000000000007</v>
      </c>
    </row>
    <row r="13" spans="1:3">
      <c r="A13" t="s">
        <v>8</v>
      </c>
      <c r="B13" s="8">
        <v>200</v>
      </c>
      <c r="C13" s="5" t="s">
        <v>3</v>
      </c>
    </row>
    <row r="14" spans="1:3">
      <c r="A14" t="s">
        <v>10</v>
      </c>
      <c r="B14" s="1">
        <f>B9+B3/B13</f>
        <v>2.875</v>
      </c>
    </row>
    <row r="15" spans="1:3">
      <c r="A15" t="s">
        <v>9</v>
      </c>
      <c r="B15" s="1">
        <f>B9</f>
        <v>2</v>
      </c>
    </row>
    <row r="16" spans="1:3">
      <c r="A16" t="s">
        <v>12</v>
      </c>
      <c r="B16">
        <f>0.5*B13*B9^2</f>
        <v>400</v>
      </c>
    </row>
    <row r="17" spans="1:2">
      <c r="A17" t="s">
        <v>11</v>
      </c>
      <c r="B17">
        <f>B7-B16</f>
        <v>3100.0000000000009</v>
      </c>
    </row>
  </sheetData>
  <pageMargins left="0.7" right="0.7" top="0.75" bottom="0.75" header="0.3" footer="0.3"/>
  <pageSetup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 Alberts</dc:creator>
  <cp:lastModifiedBy>Jack Alberts</cp:lastModifiedBy>
  <dcterms:created xsi:type="dcterms:W3CDTF">2017-05-31T21:59:09Z</dcterms:created>
  <dcterms:modified xsi:type="dcterms:W3CDTF">2017-06-01T00:00:07Z</dcterms:modified>
</cp:coreProperties>
</file>