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hillipcurtsmith/Dropbox/UCI/EECS 492 Introduction to Lens Design/Marginal and Chief Rays/"/>
    </mc:Choice>
  </mc:AlternateContent>
  <xr:revisionPtr revIDLastSave="0" documentId="13_ncr:1_{B9AADC28-263F-F846-B465-4C262839BF55}" xr6:coauthVersionLast="47" xr6:coauthVersionMax="47" xr10:uidLastSave="{00000000-0000-0000-0000-000000000000}"/>
  <bookViews>
    <workbookView xWindow="0" yWindow="760" windowWidth="34560" windowHeight="20340" xr2:uid="{D85F2D9A-1985-3543-A390-8C61C0701560}"/>
  </bookViews>
  <sheets>
    <sheet name="Locate EP and XP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0" i="1" l="1"/>
  <c r="E12" i="1" s="1"/>
  <c r="E9" i="1"/>
  <c r="F10" i="1"/>
  <c r="G9" i="1"/>
  <c r="H10" i="1"/>
  <c r="M9" i="1"/>
  <c r="N10" i="1"/>
  <c r="K9" i="1"/>
  <c r="L10" i="1"/>
  <c r="I9" i="1"/>
  <c r="J10" i="1"/>
  <c r="U9" i="1"/>
  <c r="E16" i="1" l="1"/>
  <c r="O9" i="1"/>
  <c r="P10" i="1"/>
  <c r="Q9" i="1"/>
  <c r="R10" i="1"/>
  <c r="T10" i="1"/>
  <c r="S9" i="1"/>
  <c r="F13" i="1" l="1"/>
  <c r="G12" i="1" s="1"/>
  <c r="F17" i="1"/>
  <c r="G16" i="1" s="1"/>
  <c r="H17" i="1" l="1"/>
  <c r="H13" i="1"/>
  <c r="I12" i="1" s="1"/>
  <c r="J13" i="1" l="1"/>
  <c r="K12" i="1" s="1"/>
  <c r="I16" i="1"/>
  <c r="J17" i="1" l="1"/>
  <c r="L13" i="1"/>
  <c r="M12" i="1" l="1"/>
  <c r="K16" i="1"/>
  <c r="L17" i="1" l="1"/>
  <c r="N13" i="1"/>
  <c r="O12" i="1" l="1"/>
  <c r="M16" i="1"/>
  <c r="N17" i="1" l="1"/>
  <c r="P13" i="1"/>
  <c r="Q12" i="1" l="1"/>
  <c r="O16" i="1"/>
  <c r="P17" i="1" l="1"/>
  <c r="R13" i="1"/>
  <c r="S12" i="1" l="1"/>
  <c r="Q16" i="1"/>
  <c r="R17" i="1" l="1"/>
  <c r="T13" i="1"/>
  <c r="U12" i="1" s="1"/>
  <c r="V13" i="1" s="1"/>
  <c r="S16" i="1" l="1"/>
  <c r="T17" i="1" l="1"/>
  <c r="U16" i="1" s="1"/>
  <c r="V17" i="1" s="1"/>
  <c r="V10" i="1" l="1"/>
</calcChain>
</file>

<file path=xl/sharedStrings.xml><?xml version="1.0" encoding="utf-8"?>
<sst xmlns="http://schemas.openxmlformats.org/spreadsheetml/2006/main" count="31" uniqueCount="29">
  <si>
    <t>t</t>
  </si>
  <si>
    <t>-𝜙</t>
  </si>
  <si>
    <t>y</t>
  </si>
  <si>
    <t>[This ray gives image (pupil) location]</t>
  </si>
  <si>
    <t>Ray 1 (Chief Ray): originates from center of stop</t>
  </si>
  <si>
    <t>Ray 2 (Marginal ray): originates from top of stop</t>
  </si>
  <si>
    <t>[This ray gives image (pupil) height]</t>
  </si>
  <si>
    <r>
      <t>[Initial u arbitrary in both directions,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0]</t>
    </r>
  </si>
  <si>
    <r>
      <t>[Initial u arbitrary in both directions y</t>
    </r>
    <r>
      <rPr>
        <b/>
        <i/>
        <vertAlign val="subscript"/>
        <sz val="14"/>
        <color theme="1"/>
        <rFont val="Calibri (Body)"/>
      </rPr>
      <t>0</t>
    </r>
    <r>
      <rPr>
        <b/>
        <i/>
        <sz val="14"/>
        <color theme="1"/>
        <rFont val="Calibri"/>
        <family val="2"/>
        <scheme val="minor"/>
      </rPr>
      <t xml:space="preserve"> = 10]</t>
    </r>
  </si>
  <si>
    <t>Lens 3 Surface 1</t>
  </si>
  <si>
    <t>Lens 3 Surface 2</t>
  </si>
  <si>
    <t>Lens 1 Surface 1</t>
  </si>
  <si>
    <t>Lens 1 Surface 2</t>
  </si>
  <si>
    <t>Lens 2 Surface 1</t>
  </si>
  <si>
    <t>Lens 2 Surface 2</t>
  </si>
  <si>
    <t>Two thick lenses, physical stop, then another lens. Find EP and XP.</t>
  </si>
  <si>
    <t>Example from Geary chapter 5 HW</t>
  </si>
  <si>
    <t>c</t>
  </si>
  <si>
    <t>n</t>
  </si>
  <si>
    <t>𝜏 (t/n)</t>
  </si>
  <si>
    <t>𝜔 (nu)</t>
  </si>
  <si>
    <t>n = 1.51 assumed for all lenses. In Geary, power for each surface is given, not computed.</t>
  </si>
  <si>
    <t>Image</t>
  </si>
  <si>
    <t>Object</t>
  </si>
  <si>
    <r>
      <t>STOP (r=</t>
    </r>
    <r>
      <rPr>
        <b/>
        <sz val="14"/>
        <color rgb="FFFF0000"/>
        <rFont val="Calibri (Body)"/>
      </rPr>
      <t>10</t>
    </r>
    <r>
      <rPr>
        <b/>
        <sz val="14"/>
        <color theme="1"/>
        <rFont val="Calibri"/>
        <family val="2"/>
        <scheme val="minor"/>
      </rPr>
      <t>)</t>
    </r>
  </si>
  <si>
    <t>EP 15.5914mm RIGHT of Lens 1 (virtual image), r=8.27mm</t>
  </si>
  <si>
    <t>XP 14.06mm LEFT of Lens 3 (virtual image), r=12.4mm</t>
  </si>
  <si>
    <r>
      <t>(EP, r=</t>
    </r>
    <r>
      <rPr>
        <b/>
        <sz val="14"/>
        <color rgb="FFFF0000"/>
        <rFont val="Calibri (Body)"/>
      </rPr>
      <t>8.27</t>
    </r>
    <r>
      <rPr>
        <b/>
        <sz val="14"/>
        <color theme="1"/>
        <rFont val="Calibri"/>
        <family val="2"/>
        <scheme val="minor"/>
      </rPr>
      <t>)</t>
    </r>
  </si>
  <si>
    <r>
      <t>(XP, r=</t>
    </r>
    <r>
      <rPr>
        <b/>
        <i/>
        <sz val="14"/>
        <color rgb="FFFF0000"/>
        <rFont val="Calibri (Body)"/>
      </rPr>
      <t>12.4</t>
    </r>
    <r>
      <rPr>
        <b/>
        <i/>
        <sz val="14"/>
        <color theme="1"/>
        <rFont val="Calibri"/>
        <family val="2"/>
        <scheme val="minor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</si>
</sst>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1"/>
      <name val="TimesNewRomanPSMT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4"/>
      <color theme="8"/>
      <name val="Calibri"/>
      <family val="2"/>
      <scheme val="minor"/>
    </font>
    <font>
      <b/>
      <i/>
      <vertAlign val="subscript"/>
      <sz val="14"/>
      <color theme="1"/>
      <name val="Calibri (Body)"/>
    </font>
    <font>
      <b/>
      <i/>
      <sz val="14"/>
      <color rgb="FFFF0000"/>
      <name val="Calibri"/>
      <family val="2"/>
      <scheme val="minor"/>
    </font>
    <font>
      <sz val="14"/>
      <color theme="4" tint="-0.24997711111789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name val="Calibri"/>
      <family val="2"/>
      <scheme val="minor"/>
    </font>
    <font>
      <b/>
      <i/>
      <sz val="12"/>
      <color rgb="FFFF0000"/>
      <name val="Calibri"/>
      <family val="2"/>
      <scheme val="minor"/>
    </font>
    <font>
      <b/>
      <sz val="14"/>
      <color rgb="FFFF0000"/>
      <name val="Calibri (Body)"/>
    </font>
    <font>
      <b/>
      <i/>
      <sz val="14"/>
      <color rgb="FFFF0000"/>
      <name val="Calibri (Body)"/>
    </font>
  </fonts>
  <fills count="8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2" fillId="0" borderId="1" xfId="0" applyFont="1" applyBorder="1"/>
    <xf numFmtId="0" fontId="3" fillId="0" borderId="1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2" borderId="3" xfId="0" applyFont="1" applyFill="1" applyBorder="1"/>
    <xf numFmtId="0" fontId="5" fillId="3" borderId="3" xfId="0" applyFont="1" applyFill="1" applyBorder="1"/>
    <xf numFmtId="0" fontId="5" fillId="2" borderId="6" xfId="0" applyFont="1" applyFill="1" applyBorder="1"/>
    <xf numFmtId="0" fontId="5" fillId="3" borderId="6" xfId="0" applyFont="1" applyFill="1" applyBorder="1"/>
    <xf numFmtId="49" fontId="5" fillId="0" borderId="0" xfId="0" applyNumberFormat="1" applyFont="1" applyAlignment="1">
      <alignment horizontal="right"/>
    </xf>
    <xf numFmtId="0" fontId="5" fillId="2" borderId="9" xfId="0" applyFont="1" applyFill="1" applyBorder="1"/>
    <xf numFmtId="0" fontId="5" fillId="3" borderId="9" xfId="0" applyFont="1" applyFill="1" applyBorder="1"/>
    <xf numFmtId="0" fontId="5" fillId="3" borderId="10" xfId="0" applyFont="1" applyFill="1" applyBorder="1"/>
    <xf numFmtId="0" fontId="6" fillId="0" borderId="0" xfId="0" applyFont="1"/>
    <xf numFmtId="0" fontId="7" fillId="0" borderId="0" xfId="0" applyFont="1"/>
    <xf numFmtId="0" fontId="8" fillId="0" borderId="0" xfId="0" applyFont="1"/>
    <xf numFmtId="0" fontId="5" fillId="4" borderId="3" xfId="0" applyFont="1" applyFill="1" applyBorder="1"/>
    <xf numFmtId="0" fontId="5" fillId="4" borderId="6" xfId="0" applyFont="1" applyFill="1" applyBorder="1"/>
    <xf numFmtId="0" fontId="5" fillId="4" borderId="9" xfId="0" applyFont="1" applyFill="1" applyBorder="1"/>
    <xf numFmtId="0" fontId="11" fillId="0" borderId="0" xfId="0" applyFont="1"/>
    <xf numFmtId="0" fontId="5" fillId="2" borderId="11" xfId="0" applyFont="1" applyFill="1" applyBorder="1"/>
    <xf numFmtId="0" fontId="5" fillId="3" borderId="11" xfId="0" applyFont="1" applyFill="1" applyBorder="1"/>
    <xf numFmtId="0" fontId="10" fillId="0" borderId="0" xfId="0" applyFont="1"/>
    <xf numFmtId="0" fontId="12" fillId="0" borderId="0" xfId="0" applyFont="1"/>
    <xf numFmtId="0" fontId="5" fillId="4" borderId="11" xfId="0" applyFont="1" applyFill="1" applyBorder="1"/>
    <xf numFmtId="0" fontId="5" fillId="5" borderId="3" xfId="0" applyFont="1" applyFill="1" applyBorder="1"/>
    <xf numFmtId="0" fontId="5" fillId="5" borderId="6" xfId="0" applyFont="1" applyFill="1" applyBorder="1"/>
    <xf numFmtId="0" fontId="5" fillId="5" borderId="9" xfId="0" applyFont="1" applyFill="1" applyBorder="1"/>
    <xf numFmtId="0" fontId="5" fillId="5" borderId="11" xfId="0" applyFont="1" applyFill="1" applyBorder="1"/>
    <xf numFmtId="0" fontId="3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4" borderId="6" xfId="0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1" xfId="0" applyFont="1" applyFill="1" applyBorder="1" applyAlignment="1">
      <alignment horizontal="center"/>
    </xf>
    <xf numFmtId="0" fontId="14" fillId="3" borderId="4" xfId="0" applyFont="1" applyFill="1" applyBorder="1"/>
    <xf numFmtId="0" fontId="15" fillId="0" borderId="0" xfId="0" applyFont="1"/>
    <xf numFmtId="0" fontId="5" fillId="6" borderId="3" xfId="0" applyFont="1" applyFill="1" applyBorder="1"/>
    <xf numFmtId="0" fontId="5" fillId="6" borderId="6" xfId="0" applyFont="1" applyFill="1" applyBorder="1"/>
    <xf numFmtId="0" fontId="5" fillId="6" borderId="9" xfId="0" applyFont="1" applyFill="1" applyBorder="1"/>
    <xf numFmtId="0" fontId="5" fillId="6" borderId="11" xfId="0" applyFont="1" applyFill="1" applyBorder="1"/>
    <xf numFmtId="0" fontId="5" fillId="7" borderId="6" xfId="0" applyFont="1" applyFill="1" applyBorder="1"/>
    <xf numFmtId="0" fontId="5" fillId="7" borderId="9" xfId="0" applyFont="1" applyFill="1" applyBorder="1"/>
    <xf numFmtId="0" fontId="5" fillId="7" borderId="11" xfId="0" applyFont="1" applyFill="1" applyBorder="1"/>
    <xf numFmtId="0" fontId="1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4" fillId="0" borderId="12" xfId="0" applyFont="1" applyBorder="1"/>
    <xf numFmtId="0" fontId="3" fillId="0" borderId="12" xfId="0" applyFont="1" applyBorder="1"/>
    <xf numFmtId="0" fontId="3" fillId="0" borderId="12" xfId="0" applyFont="1" applyBorder="1" applyAlignment="1">
      <alignment horizontal="center"/>
    </xf>
    <xf numFmtId="0" fontId="14" fillId="3" borderId="7" xfId="0" applyFont="1" applyFill="1" applyBorder="1"/>
    <xf numFmtId="0" fontId="5" fillId="3" borderId="7" xfId="0" applyFont="1" applyFill="1" applyBorder="1"/>
    <xf numFmtId="0" fontId="5" fillId="7" borderId="3" xfId="0" applyFont="1" applyFill="1" applyBorder="1"/>
    <xf numFmtId="0" fontId="12" fillId="3" borderId="6" xfId="0" applyFont="1" applyFill="1" applyBorder="1"/>
    <xf numFmtId="0" fontId="12" fillId="6" borderId="6" xfId="0" applyFont="1" applyFill="1" applyBorder="1"/>
    <xf numFmtId="0" fontId="5" fillId="0" borderId="0" xfId="0" applyFont="1" applyAlignment="1">
      <alignment wrapText="1"/>
    </xf>
    <xf numFmtId="0" fontId="5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right" wrapText="1"/>
    </xf>
    <xf numFmtId="0" fontId="5" fillId="4" borderId="3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right"/>
    </xf>
    <xf numFmtId="0" fontId="14" fillId="6" borderId="6" xfId="0" applyFont="1" applyFill="1" applyBorder="1"/>
    <xf numFmtId="49" fontId="5" fillId="3" borderId="6" xfId="0" applyNumberFormat="1" applyFont="1" applyFill="1" applyBorder="1" applyAlignment="1">
      <alignment horizontal="right"/>
    </xf>
    <xf numFmtId="0" fontId="5" fillId="3" borderId="11" xfId="0" applyFont="1" applyFill="1" applyBorder="1" applyAlignment="1">
      <alignment horizontal="right"/>
    </xf>
    <xf numFmtId="0" fontId="5" fillId="3" borderId="2" xfId="0" applyFont="1" applyFill="1" applyBorder="1" applyAlignment="1">
      <alignment horizontal="right"/>
    </xf>
    <xf numFmtId="0" fontId="5" fillId="3" borderId="3" xfId="0" applyFont="1" applyFill="1" applyBorder="1" applyAlignment="1">
      <alignment horizontal="right"/>
    </xf>
    <xf numFmtId="0" fontId="14" fillId="6" borderId="3" xfId="0" applyFont="1" applyFill="1" applyBorder="1"/>
    <xf numFmtId="0" fontId="5" fillId="3" borderId="5" xfId="0" applyFont="1" applyFill="1" applyBorder="1" applyAlignment="1">
      <alignment horizontal="right"/>
    </xf>
    <xf numFmtId="49" fontId="5" fillId="3" borderId="5" xfId="0" applyNumberFormat="1" applyFont="1" applyFill="1" applyBorder="1" applyAlignment="1">
      <alignment horizontal="right"/>
    </xf>
    <xf numFmtId="0" fontId="5" fillId="3" borderId="8" xfId="0" applyFont="1" applyFill="1" applyBorder="1" applyAlignment="1">
      <alignment horizontal="right"/>
    </xf>
    <xf numFmtId="0" fontId="5" fillId="3" borderId="9" xfId="0" applyFont="1" applyFill="1" applyBorder="1" applyAlignment="1">
      <alignment horizontal="right"/>
    </xf>
    <xf numFmtId="0" fontId="0" fillId="2" borderId="3" xfId="0" applyFill="1" applyBorder="1"/>
    <xf numFmtId="0" fontId="0" fillId="2" borderId="6" xfId="0" applyFill="1" applyBorder="1"/>
    <xf numFmtId="0" fontId="0" fillId="4" borderId="6" xfId="0" applyFill="1" applyBorder="1"/>
    <xf numFmtId="0" fontId="0" fillId="7" borderId="3" xfId="0" applyFill="1" applyBorder="1"/>
    <xf numFmtId="0" fontId="0" fillId="7" borderId="6" xfId="0" applyFill="1" applyBorder="1"/>
    <xf numFmtId="0" fontId="0" fillId="3" borderId="3" xfId="0" applyFill="1" applyBorder="1"/>
    <xf numFmtId="0" fontId="0" fillId="3" borderId="6" xfId="0" applyFill="1" applyBorder="1"/>
    <xf numFmtId="0" fontId="12" fillId="4" borderId="6" xfId="0" applyFont="1" applyFill="1" applyBorder="1" applyAlignment="1">
      <alignment horizontal="center"/>
    </xf>
    <xf numFmtId="0" fontId="12" fillId="2" borderId="6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5468-1B01-C946-966E-B8582CBC7271}">
  <dimension ref="A1:AA20"/>
  <sheetViews>
    <sheetView tabSelected="1" workbookViewId="0">
      <selection activeCell="L27" sqref="L27"/>
    </sheetView>
  </sheetViews>
  <sheetFormatPr baseColWidth="10" defaultColWidth="8.83203125" defaultRowHeight="16"/>
  <cols>
    <col min="1" max="1" width="46" customWidth="1"/>
    <col min="2" max="14" width="10.83203125" customWidth="1"/>
    <col min="15" max="15" width="10.83203125" style="31" customWidth="1"/>
    <col min="16" max="25" width="10.83203125" customWidth="1"/>
    <col min="26" max="27" width="18.1640625" bestFit="1" customWidth="1"/>
    <col min="31" max="31" width="156.5" bestFit="1" customWidth="1"/>
  </cols>
  <sheetData>
    <row r="1" spans="1:27" s="2" customFormat="1" ht="25" thickBot="1">
      <c r="A1" s="1" t="s">
        <v>16</v>
      </c>
      <c r="O1" s="29"/>
    </row>
    <row r="2" spans="1:27" s="48" customFormat="1" ht="25" thickBot="1">
      <c r="A2" s="47" t="s">
        <v>15</v>
      </c>
      <c r="O2" s="49"/>
    </row>
    <row r="3" spans="1:27" ht="19">
      <c r="A3" s="3" t="s">
        <v>21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0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s="45" customFormat="1" ht="19">
      <c r="A4" s="55"/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6"/>
      <c r="P4" s="55"/>
      <c r="Q4" s="55"/>
      <c r="R4" s="55"/>
      <c r="S4" s="55"/>
      <c r="T4" s="55"/>
      <c r="U4" s="55"/>
      <c r="V4" s="55"/>
      <c r="W4" s="55"/>
      <c r="X4" s="55"/>
    </row>
    <row r="5" spans="1:27" s="46" customFormat="1" ht="41" thickBot="1">
      <c r="A5" s="57"/>
      <c r="B5" s="57"/>
      <c r="C5" s="57"/>
      <c r="D5" s="57" t="s">
        <v>23</v>
      </c>
      <c r="F5" s="57" t="s">
        <v>27</v>
      </c>
      <c r="H5" s="58" t="s">
        <v>11</v>
      </c>
      <c r="J5" s="58" t="s">
        <v>12</v>
      </c>
      <c r="L5" s="58" t="s">
        <v>13</v>
      </c>
      <c r="N5" s="58" t="s">
        <v>14</v>
      </c>
      <c r="P5" s="44" t="s">
        <v>24</v>
      </c>
      <c r="Q5" s="59"/>
      <c r="R5" s="59" t="s">
        <v>9</v>
      </c>
      <c r="S5" s="57"/>
      <c r="T5" s="59" t="s">
        <v>10</v>
      </c>
      <c r="U5" s="59"/>
      <c r="V5" s="58" t="s">
        <v>28</v>
      </c>
      <c r="X5" s="57" t="s">
        <v>22</v>
      </c>
    </row>
    <row r="6" spans="1:27" ht="19">
      <c r="A6" s="3"/>
      <c r="B6" s="4" t="s">
        <v>17</v>
      </c>
      <c r="C6" s="65"/>
      <c r="D6" s="66"/>
      <c r="E6" s="67">
        <v>0</v>
      </c>
      <c r="F6" s="37"/>
      <c r="G6" s="5">
        <v>2.4426E-2</v>
      </c>
      <c r="H6" s="72"/>
      <c r="I6" s="16">
        <v>0</v>
      </c>
      <c r="J6" s="16"/>
      <c r="K6" s="52">
        <v>-1.7968999999999999E-2</v>
      </c>
      <c r="L6" s="75"/>
      <c r="M6" s="6">
        <v>2.5156999999999999E-2</v>
      </c>
      <c r="N6" s="77"/>
      <c r="O6" s="60">
        <v>0</v>
      </c>
      <c r="P6" s="16"/>
      <c r="Q6" s="25">
        <v>9.2969999999999997E-3</v>
      </c>
      <c r="R6" s="25"/>
      <c r="S6" s="52">
        <v>-2.3078999999999999E-2</v>
      </c>
      <c r="T6" s="52"/>
      <c r="U6" s="5">
        <v>0</v>
      </c>
      <c r="V6" s="5"/>
      <c r="W6" s="6"/>
      <c r="X6" s="35"/>
      <c r="Y6" s="19"/>
    </row>
    <row r="7" spans="1:27" ht="19">
      <c r="A7" s="3"/>
      <c r="B7" s="4" t="s">
        <v>0</v>
      </c>
      <c r="C7" s="68"/>
      <c r="D7" s="61">
        <v>80</v>
      </c>
      <c r="E7" s="62"/>
      <c r="F7" s="54">
        <v>-15.5914</v>
      </c>
      <c r="G7" s="73"/>
      <c r="H7" s="7">
        <v>8.74</v>
      </c>
      <c r="I7" s="74"/>
      <c r="J7" s="17">
        <v>11.05</v>
      </c>
      <c r="K7" s="76"/>
      <c r="L7" s="41">
        <v>2.78</v>
      </c>
      <c r="M7" s="78"/>
      <c r="N7" s="8">
        <v>2</v>
      </c>
      <c r="O7" s="32"/>
      <c r="P7" s="17">
        <v>5.63</v>
      </c>
      <c r="Q7" s="26"/>
      <c r="R7" s="26">
        <v>9.5399999999999991</v>
      </c>
      <c r="S7" s="41"/>
      <c r="T7" s="41">
        <v>-20.93</v>
      </c>
      <c r="U7" s="7"/>
      <c r="V7" s="80">
        <v>-14.06</v>
      </c>
      <c r="W7" s="8"/>
      <c r="X7" s="50"/>
      <c r="Y7" s="19"/>
    </row>
    <row r="8" spans="1:27" ht="19">
      <c r="A8" s="3"/>
      <c r="B8" s="4" t="s">
        <v>18</v>
      </c>
      <c r="C8" s="68"/>
      <c r="D8" s="61">
        <v>1</v>
      </c>
      <c r="E8" s="62"/>
      <c r="F8" s="38">
        <v>1</v>
      </c>
      <c r="G8" s="73"/>
      <c r="H8" s="7">
        <v>1.51</v>
      </c>
      <c r="I8" s="74"/>
      <c r="J8" s="17">
        <v>1</v>
      </c>
      <c r="K8" s="76"/>
      <c r="L8" s="41">
        <v>1.51</v>
      </c>
      <c r="M8" s="78"/>
      <c r="N8" s="8">
        <v>1</v>
      </c>
      <c r="O8" s="32"/>
      <c r="P8" s="17">
        <v>1</v>
      </c>
      <c r="Q8" s="26"/>
      <c r="R8" s="26">
        <v>1.51</v>
      </c>
      <c r="S8" s="41"/>
      <c r="T8" s="41">
        <v>1</v>
      </c>
      <c r="U8" s="7"/>
      <c r="V8" s="7">
        <v>1</v>
      </c>
      <c r="W8" s="8"/>
      <c r="X8" s="50"/>
      <c r="Y8" s="19"/>
    </row>
    <row r="9" spans="1:27" ht="19">
      <c r="A9" s="3"/>
      <c r="B9" s="9" t="s">
        <v>1</v>
      </c>
      <c r="C9" s="69"/>
      <c r="D9" s="63"/>
      <c r="E9" s="38">
        <f>(D8-F8)*E6</f>
        <v>0</v>
      </c>
      <c r="F9" s="38"/>
      <c r="G9" s="7">
        <f>(F8-H8)*G6</f>
        <v>-1.245726E-2</v>
      </c>
      <c r="H9" s="73"/>
      <c r="I9" s="17">
        <f>(H8-J8)*I6</f>
        <v>0</v>
      </c>
      <c r="J9" s="17"/>
      <c r="K9" s="41">
        <f>(J8-L8)*K6</f>
        <v>9.1641899999999991E-3</v>
      </c>
      <c r="L9" s="41"/>
      <c r="M9" s="8">
        <f>(L8-N8)*M6</f>
        <v>1.2830069999999999E-2</v>
      </c>
      <c r="N9" s="8"/>
      <c r="O9" s="32">
        <f>(N8-P8)*O6</f>
        <v>0</v>
      </c>
      <c r="P9" s="17"/>
      <c r="Q9" s="26">
        <f>(P8-R8)*Q6</f>
        <v>-4.7414700000000002E-3</v>
      </c>
      <c r="R9" s="26"/>
      <c r="S9" s="41">
        <f>(R8-X8)*S6</f>
        <v>-3.4849289999999998E-2</v>
      </c>
      <c r="T9" s="41"/>
      <c r="U9" s="7">
        <f>(T8-Z8)*U6</f>
        <v>0</v>
      </c>
      <c r="V9" s="7"/>
      <c r="W9" s="8"/>
      <c r="X9" s="51"/>
    </row>
    <row r="10" spans="1:27" ht="20" thickBot="1">
      <c r="A10" s="3"/>
      <c r="B10" s="4" t="s">
        <v>19</v>
      </c>
      <c r="C10" s="70"/>
      <c r="D10" s="71">
        <f>D7/D8</f>
        <v>80</v>
      </c>
      <c r="E10" s="39"/>
      <c r="F10" s="39">
        <f>F7/F8</f>
        <v>-15.5914</v>
      </c>
      <c r="G10" s="10"/>
      <c r="H10" s="10">
        <f>H7/H8</f>
        <v>5.7880794701986753</v>
      </c>
      <c r="I10" s="18"/>
      <c r="J10" s="18">
        <f>J7/J8</f>
        <v>11.05</v>
      </c>
      <c r="K10" s="42"/>
      <c r="L10" s="42">
        <f>L7/L8</f>
        <v>1.8410596026490065</v>
      </c>
      <c r="M10" s="11"/>
      <c r="N10" s="11">
        <f>N7/N8</f>
        <v>2</v>
      </c>
      <c r="O10" s="33"/>
      <c r="P10" s="18">
        <f>P7/P8</f>
        <v>5.63</v>
      </c>
      <c r="Q10" s="27"/>
      <c r="R10" s="27">
        <f>R7/R8</f>
        <v>6.3178807947019857</v>
      </c>
      <c r="S10" s="42"/>
      <c r="T10" s="42">
        <f>R7/R8</f>
        <v>6.3178807947019857</v>
      </c>
      <c r="U10" s="10"/>
      <c r="V10" s="10">
        <f>T7/T8</f>
        <v>-20.93</v>
      </c>
      <c r="W10" s="11"/>
      <c r="X10" s="12"/>
    </row>
    <row r="11" spans="1:27" ht="19.5" customHeight="1">
      <c r="A11" s="3"/>
      <c r="B11" s="4"/>
      <c r="C11" s="64"/>
      <c r="D11" s="64"/>
      <c r="E11" s="40"/>
      <c r="F11" s="40"/>
      <c r="G11" s="20"/>
      <c r="H11" s="20"/>
      <c r="I11" s="24"/>
      <c r="J11" s="24"/>
      <c r="K11" s="43"/>
      <c r="L11" s="43"/>
      <c r="M11" s="21"/>
      <c r="N11" s="21"/>
      <c r="O11" s="34"/>
      <c r="P11" s="24"/>
      <c r="Q11" s="28"/>
      <c r="R11" s="28"/>
      <c r="S11" s="43"/>
      <c r="T11" s="43"/>
      <c r="U11" s="20"/>
      <c r="V11" s="20"/>
      <c r="W11" s="21"/>
      <c r="X11" s="21"/>
    </row>
    <row r="12" spans="1:27" ht="19">
      <c r="A12" s="3" t="s">
        <v>5</v>
      </c>
      <c r="B12" s="4" t="s">
        <v>2</v>
      </c>
      <c r="C12" s="61">
        <v>0</v>
      </c>
      <c r="D12" s="61"/>
      <c r="E12" s="54">
        <f>C12+(D10*D13)</f>
        <v>8.2759999999999998</v>
      </c>
      <c r="F12" s="54"/>
      <c r="G12" s="7">
        <f>E12+(F10*F13)</f>
        <v>6.6630696699999996</v>
      </c>
      <c r="H12" s="7"/>
      <c r="I12" s="17">
        <f>G12+(H10*H13)</f>
        <v>6.7814151085671259</v>
      </c>
      <c r="J12" s="17"/>
      <c r="K12" s="41">
        <f>I12+(J10*J13)</f>
        <v>7.0073479249529145</v>
      </c>
      <c r="L12" s="41"/>
      <c r="M12" s="8">
        <f>K12+(L10*L13)</f>
        <v>7.163217694938699</v>
      </c>
      <c r="N12" s="8"/>
      <c r="O12" s="79">
        <f>M12+(N10*N13)</f>
        <v>7.5163530168474431</v>
      </c>
      <c r="P12" s="17"/>
      <c r="Q12" s="26">
        <f>O12+(P10*P13)</f>
        <v>8.510428948020559</v>
      </c>
      <c r="R12" s="26"/>
      <c r="S12" s="41">
        <f>Q12+(R10*R13)</f>
        <v>9.3710236129830218</v>
      </c>
      <c r="T12" s="41"/>
      <c r="U12" s="80">
        <f>S12+(T10*T13)</f>
        <v>8.1683657111285903</v>
      </c>
      <c r="V12" s="7"/>
      <c r="W12" s="53"/>
      <c r="X12" s="8"/>
      <c r="Y12" s="22"/>
      <c r="Z12" s="23"/>
      <c r="AA12" s="15"/>
    </row>
    <row r="13" spans="1:27" ht="19">
      <c r="A13" s="13" t="s">
        <v>6</v>
      </c>
      <c r="B13" s="4" t="s">
        <v>20</v>
      </c>
      <c r="C13" s="61"/>
      <c r="D13" s="61">
        <v>0.10345</v>
      </c>
      <c r="E13" s="38"/>
      <c r="F13" s="38">
        <f>D13+(E9*E12)</f>
        <v>0.10345</v>
      </c>
      <c r="G13" s="7"/>
      <c r="H13" s="7">
        <f>F13+(G9*G12)</f>
        <v>2.0446408722695805E-2</v>
      </c>
      <c r="I13" s="17"/>
      <c r="J13" s="17">
        <f>H13+(I9*I12)</f>
        <v>2.0446408722695805E-2</v>
      </c>
      <c r="K13" s="41"/>
      <c r="L13" s="41">
        <f>J13+(K9*K12)</f>
        <v>8.4663076503070048E-2</v>
      </c>
      <c r="M13" s="8"/>
      <c r="N13" s="8">
        <f>L13+(M9*M12)</f>
        <v>0.17656766095437221</v>
      </c>
      <c r="O13" s="32"/>
      <c r="P13" s="17">
        <f>N13+(O9*O12)</f>
        <v>0.17656766095437221</v>
      </c>
      <c r="Q13" s="26"/>
      <c r="R13" s="26">
        <f>P13+(Q9*Q12)</f>
        <v>0.13621571741020116</v>
      </c>
      <c r="S13" s="41"/>
      <c r="T13" s="41">
        <f>R13+(S9*S12)</f>
        <v>-0.19035780207549191</v>
      </c>
      <c r="U13" s="7"/>
      <c r="V13" s="7">
        <f>T13+(U9*U12)</f>
        <v>-0.19035780207549191</v>
      </c>
      <c r="W13" s="8"/>
      <c r="X13" s="8"/>
      <c r="Y13" s="3"/>
    </row>
    <row r="14" spans="1:27" ht="19">
      <c r="A14" s="13" t="s">
        <v>8</v>
      </c>
      <c r="B14" s="3"/>
      <c r="C14" s="61"/>
      <c r="D14" s="61"/>
      <c r="E14" s="38"/>
      <c r="F14" s="38"/>
      <c r="G14" s="7"/>
      <c r="H14" s="7"/>
      <c r="I14" s="17"/>
      <c r="J14" s="17"/>
      <c r="K14" s="41"/>
      <c r="L14" s="41"/>
      <c r="M14" s="8"/>
      <c r="N14" s="8"/>
      <c r="O14" s="32"/>
      <c r="P14" s="17"/>
      <c r="Q14" s="26"/>
      <c r="R14" s="26"/>
      <c r="S14" s="41"/>
      <c r="T14" s="41"/>
      <c r="U14" s="7"/>
      <c r="V14" s="7"/>
      <c r="W14" s="8"/>
      <c r="X14" s="8"/>
    </row>
    <row r="15" spans="1:27" ht="19">
      <c r="A15" s="13"/>
      <c r="B15" s="4"/>
      <c r="C15" s="61"/>
      <c r="D15" s="61"/>
      <c r="E15" s="38"/>
      <c r="F15" s="38"/>
      <c r="G15" s="7"/>
      <c r="H15" s="7"/>
      <c r="I15" s="17"/>
      <c r="J15" s="17"/>
      <c r="K15" s="41"/>
      <c r="L15" s="41"/>
      <c r="M15" s="8"/>
      <c r="N15" s="8"/>
      <c r="O15" s="32"/>
      <c r="P15" s="17"/>
      <c r="Q15" s="26"/>
      <c r="R15" s="26"/>
      <c r="S15" s="41"/>
      <c r="T15" s="41"/>
      <c r="U15" s="7"/>
      <c r="V15" s="7"/>
      <c r="W15" s="8"/>
      <c r="X15" s="8"/>
      <c r="Y15" s="3"/>
    </row>
    <row r="16" spans="1:27" ht="19">
      <c r="A16" s="3" t="s">
        <v>4</v>
      </c>
      <c r="B16" s="4" t="s">
        <v>2</v>
      </c>
      <c r="C16" s="61">
        <v>10</v>
      </c>
      <c r="D16" s="61"/>
      <c r="E16" s="38">
        <f>C16+(D10*D17)</f>
        <v>2</v>
      </c>
      <c r="F16" s="38"/>
      <c r="G16" s="7">
        <f>E16+(F10*F17)</f>
        <v>3.5591400000000002</v>
      </c>
      <c r="H16" s="7"/>
      <c r="I16" s="17">
        <f>G16+(H10*H17)</f>
        <v>2.7237052074205725</v>
      </c>
      <c r="J16" s="17"/>
      <c r="K16" s="41">
        <f>I16+(J10*J17)</f>
        <v>1.1287798948823524</v>
      </c>
      <c r="L16" s="41"/>
      <c r="M16" s="8">
        <f>K16+(L10*L17)</f>
        <v>0.88209120254485551</v>
      </c>
      <c r="N16" s="8"/>
      <c r="O16" s="32">
        <f>M16+(N10*N17)</f>
        <v>0.63674022843188871</v>
      </c>
      <c r="P16" s="17"/>
      <c r="Q16" s="26">
        <f>O16+(P10*P17)</f>
        <v>-5.392276369611293E-2</v>
      </c>
      <c r="R16" s="26"/>
      <c r="S16" s="41">
        <f>Q16+(R10*R17)</f>
        <v>-0.82735655476337466</v>
      </c>
      <c r="T16" s="41"/>
      <c r="U16" s="7">
        <f>S16+(T10*T17)</f>
        <v>-1.4186282250433939</v>
      </c>
      <c r="V16" s="7"/>
      <c r="W16" s="8"/>
      <c r="X16" s="8"/>
      <c r="Y16" s="36"/>
      <c r="Z16" s="22"/>
      <c r="AA16" s="15"/>
    </row>
    <row r="17" spans="1:25" ht="19">
      <c r="A17" s="13" t="s">
        <v>3</v>
      </c>
      <c r="B17" s="4" t="s">
        <v>20</v>
      </c>
      <c r="C17" s="61"/>
      <c r="D17" s="61">
        <v>-0.1</v>
      </c>
      <c r="E17" s="38"/>
      <c r="F17" s="62">
        <f>D17+(E9*E16)</f>
        <v>-0.1</v>
      </c>
      <c r="G17" s="7"/>
      <c r="H17" s="7">
        <f>F17+(G9*G16)</f>
        <v>-0.1443371323564</v>
      </c>
      <c r="I17" s="17"/>
      <c r="J17" s="17">
        <f>H17+(I9*I16)</f>
        <v>-0.1443371323564</v>
      </c>
      <c r="K17" s="41"/>
      <c r="L17" s="41">
        <f>J17+(K9*K16)</f>
        <v>-0.13399277893151809</v>
      </c>
      <c r="M17" s="8"/>
      <c r="N17" s="8">
        <f>L17+(M9*M16)</f>
        <v>-0.12267548705648341</v>
      </c>
      <c r="O17" s="32"/>
      <c r="P17" s="17">
        <f>N17+(O9*O16)</f>
        <v>-0.12267548705648341</v>
      </c>
      <c r="Q17" s="26"/>
      <c r="R17" s="26">
        <f>P17+(Q9*Q16)</f>
        <v>-0.1224198138901012</v>
      </c>
      <c r="S17" s="41"/>
      <c r="T17" s="41">
        <f>R17+(S9*S16)</f>
        <v>-9.3587025379751484E-2</v>
      </c>
      <c r="U17" s="7"/>
      <c r="V17" s="7">
        <f>T17+(U9*U16)</f>
        <v>-9.3587025379751484E-2</v>
      </c>
      <c r="W17" s="53"/>
      <c r="X17" s="8"/>
    </row>
    <row r="18" spans="1:25" ht="19">
      <c r="A18" s="13" t="s">
        <v>7</v>
      </c>
      <c r="B18" s="4"/>
      <c r="C18" s="61"/>
      <c r="D18" s="61"/>
      <c r="E18" s="38"/>
      <c r="F18" s="38"/>
      <c r="G18" s="7"/>
      <c r="H18" s="7"/>
      <c r="I18" s="17"/>
      <c r="J18" s="17"/>
      <c r="K18" s="41"/>
      <c r="L18" s="41"/>
      <c r="M18" s="8"/>
      <c r="N18" s="8"/>
      <c r="O18" s="32"/>
      <c r="P18" s="17"/>
      <c r="Q18" s="26"/>
      <c r="R18" s="26"/>
      <c r="S18" s="41"/>
      <c r="T18" s="41"/>
      <c r="U18" s="7"/>
      <c r="V18" s="7"/>
      <c r="W18" s="8"/>
      <c r="X18" s="8"/>
      <c r="Y18" s="3"/>
    </row>
    <row r="19" spans="1:25" ht="19">
      <c r="A19" s="3"/>
      <c r="B19" s="3"/>
      <c r="C19" s="3"/>
      <c r="D19" s="3"/>
      <c r="E19" s="14"/>
      <c r="F19" s="3"/>
      <c r="G19" s="3"/>
      <c r="H19" s="3"/>
      <c r="I19" s="3"/>
      <c r="J19" s="3"/>
      <c r="K19" s="3"/>
      <c r="L19" s="3"/>
      <c r="M19" s="3"/>
      <c r="N19" s="3"/>
      <c r="O19" s="30"/>
      <c r="P19" s="3"/>
      <c r="Q19" s="3"/>
      <c r="R19" s="3"/>
      <c r="S19" s="3"/>
      <c r="T19" s="3"/>
      <c r="U19" s="3"/>
      <c r="V19" s="3"/>
      <c r="W19" s="14"/>
      <c r="X19" s="3"/>
    </row>
    <row r="20" spans="1:25" ht="19">
      <c r="A20" s="3"/>
      <c r="B20" s="3"/>
      <c r="C20" s="14" t="s">
        <v>25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0"/>
      <c r="O20" s="3"/>
      <c r="P20" s="3"/>
      <c r="Q20" s="3"/>
      <c r="R20" s="3"/>
      <c r="S20" s="3"/>
      <c r="T20" s="14" t="s">
        <v>26</v>
      </c>
      <c r="U2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Locate EP and XP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2023-01-10T21:43:37Z</dcterms:created>
  <dcterms:modified xsi:type="dcterms:W3CDTF">2023-01-21T19:46:12Z</dcterms:modified>
</cp:coreProperties>
</file>