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335" yWindow="-15" windowWidth="7395" windowHeight="9735"/>
  </bookViews>
  <sheets>
    <sheet name="Handle Design" sheetId="4" r:id="rId1"/>
  </sheets>
  <calcPr calcId="125725"/>
</workbook>
</file>

<file path=xl/calcChain.xml><?xml version="1.0" encoding="utf-8"?>
<calcChain xmlns="http://schemas.openxmlformats.org/spreadsheetml/2006/main">
  <c r="A15" i="4"/>
  <c r="B15" s="1"/>
  <c r="B9"/>
  <c r="B14" s="1"/>
  <c r="B8"/>
  <c r="B7"/>
  <c r="C14" s="1"/>
  <c r="B6"/>
  <c r="A16" l="1"/>
  <c r="C15"/>
  <c r="C16" l="1"/>
  <c r="B16"/>
  <c r="A17"/>
  <c r="A18" l="1"/>
  <c r="C17"/>
  <c r="B17"/>
  <c r="B18" l="1"/>
  <c r="C18"/>
  <c r="A19"/>
  <c r="B19" l="1"/>
  <c r="C19"/>
  <c r="A20"/>
  <c r="C20" l="1"/>
  <c r="B20"/>
  <c r="A21"/>
  <c r="C21" l="1"/>
  <c r="B21"/>
</calcChain>
</file>

<file path=xl/sharedStrings.xml><?xml version="1.0" encoding="utf-8"?>
<sst xmlns="http://schemas.openxmlformats.org/spreadsheetml/2006/main" count="12" uniqueCount="12">
  <si>
    <t>Length (in.) =</t>
  </si>
  <si>
    <t>I = Moment of Inertia =</t>
  </si>
  <si>
    <t>y =</t>
  </si>
  <si>
    <t>Z = Section Modulus =</t>
  </si>
  <si>
    <t>Handle Material: Hexagonal, solid steel 1 3/8 wide side to side, 5' 6" long.</t>
  </si>
  <si>
    <t>Orientation: Top Flat Horizontal</t>
  </si>
  <si>
    <t>Size (in.) =</t>
  </si>
  <si>
    <t>A = X-Section Area (in^2) =</t>
  </si>
  <si>
    <t>Length of Indicator Rod (in.) =</t>
  </si>
  <si>
    <t>Beam Deflection (in.) at end of Indicator Rod</t>
  </si>
  <si>
    <t>W = Handle Operator Load (Lbs)</t>
  </si>
  <si>
    <t>Beam Max Stress at Base (psi)</t>
  </si>
</sst>
</file>

<file path=xl/styles.xml><?xml version="1.0" encoding="utf-8"?>
<styleSheet xmlns="http://schemas.openxmlformats.org/spreadsheetml/2006/main">
  <numFmts count="1">
    <numFmt numFmtId="165" formatCode="0.0000"/>
  </numFmts>
  <fonts count="2">
    <font>
      <sz val="11"/>
      <color theme="1"/>
      <name val="Arial"/>
      <family val="2"/>
    </font>
    <font>
      <sz val="12"/>
      <color rgb="FF050505"/>
      <name val="PT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zoomScaleNormal="100" workbookViewId="0">
      <selection activeCell="C7" sqref="C7"/>
    </sheetView>
  </sheetViews>
  <sheetFormatPr defaultRowHeight="14.25"/>
  <cols>
    <col min="1" max="1" width="27.75" customWidth="1"/>
    <col min="2" max="2" width="16.5" customWidth="1"/>
    <col min="3" max="3" width="20.5" customWidth="1"/>
  </cols>
  <sheetData>
    <row r="1" spans="1:3" ht="15">
      <c r="A1" s="3" t="s">
        <v>4</v>
      </c>
    </row>
    <row r="2" spans="1:3">
      <c r="A2" t="s">
        <v>5</v>
      </c>
    </row>
    <row r="3" spans="1:3" ht="15">
      <c r="A3" s="3" t="s">
        <v>6</v>
      </c>
      <c r="B3" s="1">
        <v>1.375</v>
      </c>
    </row>
    <row r="4" spans="1:3" ht="15">
      <c r="A4" s="3" t="s">
        <v>0</v>
      </c>
      <c r="B4" s="4">
        <v>63</v>
      </c>
    </row>
    <row r="5" spans="1:3" ht="15">
      <c r="A5" s="3"/>
      <c r="B5" s="4"/>
    </row>
    <row r="6" spans="1:3" ht="15">
      <c r="A6" s="3" t="s">
        <v>7</v>
      </c>
      <c r="B6" s="4">
        <f>0.866*B3^2</f>
        <v>1.63728125</v>
      </c>
    </row>
    <row r="7" spans="1:3" ht="15">
      <c r="A7" s="3" t="s">
        <v>1</v>
      </c>
      <c r="B7" s="6">
        <f>0.06*$B$3^4</f>
        <v>0.21446777343749998</v>
      </c>
    </row>
    <row r="8" spans="1:3" ht="15">
      <c r="A8" s="3" t="s">
        <v>2</v>
      </c>
      <c r="B8" s="1">
        <f>B3/2</f>
        <v>0.6875</v>
      </c>
    </row>
    <row r="9" spans="1:3" ht="15">
      <c r="A9" s="3" t="s">
        <v>3</v>
      </c>
      <c r="B9" s="6">
        <f>0.12*$B$3^3</f>
        <v>0.311953125</v>
      </c>
    </row>
    <row r="10" spans="1:3" ht="15">
      <c r="A10" s="3"/>
      <c r="B10" s="6"/>
    </row>
    <row r="11" spans="1:3" ht="15">
      <c r="A11" s="3" t="s">
        <v>8</v>
      </c>
      <c r="B11" s="4">
        <v>36</v>
      </c>
    </row>
    <row r="13" spans="1:3" ht="30.75" customHeight="1">
      <c r="A13" s="7" t="s">
        <v>10</v>
      </c>
      <c r="B13" s="5" t="s">
        <v>11</v>
      </c>
      <c r="C13" s="5" t="s">
        <v>9</v>
      </c>
    </row>
    <row r="14" spans="1:3">
      <c r="A14" s="1">
        <v>20</v>
      </c>
      <c r="B14" s="2">
        <f>A14*$B$4/$B$9</f>
        <v>4039.0683696468823</v>
      </c>
      <c r="C14" s="4">
        <f>A14*$B$11^3/(3*29000000*$B$7)</f>
        <v>5.0009924892072101E-2</v>
      </c>
    </row>
    <row r="15" spans="1:3">
      <c r="A15" s="1">
        <f>A14+20</f>
        <v>40</v>
      </c>
      <c r="B15" s="2">
        <f t="shared" ref="B15:B21" si="0">A15*$B$4/$B$9</f>
        <v>8078.1367392937645</v>
      </c>
      <c r="C15" s="4">
        <f t="shared" ref="C15:C21" si="1">A15*$B$11^3/(3*29000000*$B$7)</f>
        <v>0.1000198497841442</v>
      </c>
    </row>
    <row r="16" spans="1:3">
      <c r="A16" s="1">
        <f t="shared" ref="A16:A21" si="2">A15+20</f>
        <v>60</v>
      </c>
      <c r="B16" s="2">
        <f t="shared" si="0"/>
        <v>12117.205108940647</v>
      </c>
      <c r="C16" s="4">
        <f t="shared" si="1"/>
        <v>0.15002977467621628</v>
      </c>
    </row>
    <row r="17" spans="1:3">
      <c r="A17" s="1">
        <f t="shared" si="2"/>
        <v>80</v>
      </c>
      <c r="B17" s="2">
        <f t="shared" si="0"/>
        <v>16156.273478587529</v>
      </c>
      <c r="C17" s="4">
        <f t="shared" si="1"/>
        <v>0.2000396995682884</v>
      </c>
    </row>
    <row r="18" spans="1:3">
      <c r="A18" s="1">
        <f t="shared" si="2"/>
        <v>100</v>
      </c>
      <c r="B18" s="2">
        <f t="shared" si="0"/>
        <v>20195.34184823441</v>
      </c>
      <c r="C18" s="4">
        <f t="shared" si="1"/>
        <v>0.2500496244603605</v>
      </c>
    </row>
    <row r="19" spans="1:3">
      <c r="A19" s="1">
        <f t="shared" si="2"/>
        <v>120</v>
      </c>
      <c r="B19" s="2">
        <f t="shared" si="0"/>
        <v>24234.410217881294</v>
      </c>
      <c r="C19" s="4">
        <f t="shared" si="1"/>
        <v>0.30005954935243256</v>
      </c>
    </row>
    <row r="20" spans="1:3">
      <c r="A20" s="1">
        <f>A19+20</f>
        <v>140</v>
      </c>
      <c r="B20" s="2">
        <f t="shared" si="0"/>
        <v>28273.478587528174</v>
      </c>
      <c r="C20" s="4">
        <f t="shared" si="1"/>
        <v>0.35006947424450469</v>
      </c>
    </row>
    <row r="21" spans="1:3">
      <c r="A21" s="1">
        <f t="shared" ref="A21:A22" si="3">A20+20</f>
        <v>160</v>
      </c>
      <c r="B21" s="2">
        <f t="shared" si="0"/>
        <v>32312.546957175058</v>
      </c>
      <c r="C21" s="4">
        <f t="shared" si="1"/>
        <v>0.40007939913657681</v>
      </c>
    </row>
    <row r="22" spans="1:3">
      <c r="A22" s="1"/>
      <c r="B22" s="1"/>
      <c r="C22" s="1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Handle Design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2016-11-14T23:13:36Z</dcterms:created>
  <dcterms:modified xsi:type="dcterms:W3CDTF">2016-11-14T23:24:16Z</dcterms:modified>
</cp:coreProperties>
</file>