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lipcurtsmith/Dropbox/UCI/EECS 492 Introduction to Lens Design/Marginal and Chief Rays/"/>
    </mc:Choice>
  </mc:AlternateContent>
  <xr:revisionPtr revIDLastSave="0" documentId="13_ncr:1_{27803B35-D191-AD43-AF31-ADC4A391CC2C}" xr6:coauthVersionLast="47" xr6:coauthVersionMax="47" xr10:uidLastSave="{00000000-0000-0000-0000-000000000000}"/>
  <bookViews>
    <workbookView xWindow="20" yWindow="760" windowWidth="34540" windowHeight="20340" activeTab="1" xr2:uid="{D85F2D9A-1985-3543-A390-8C61C0701560}"/>
  </bookViews>
  <sheets>
    <sheet name="Locate EP and XP" sheetId="1" r:id="rId1"/>
    <sheet name="BACKUP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4" l="1"/>
  <c r="E15" i="4"/>
  <c r="G15" i="4" s="1"/>
  <c r="T9" i="4"/>
  <c r="R9" i="4"/>
  <c r="P9" i="4"/>
  <c r="N9" i="4"/>
  <c r="L9" i="4"/>
  <c r="J9" i="4"/>
  <c r="H9" i="4"/>
  <c r="F9" i="4"/>
  <c r="D9" i="4"/>
  <c r="E11" i="4" s="1"/>
  <c r="S8" i="4"/>
  <c r="Q8" i="4"/>
  <c r="O8" i="4"/>
  <c r="M8" i="4"/>
  <c r="K8" i="4"/>
  <c r="I8" i="4"/>
  <c r="G8" i="4"/>
  <c r="E8" i="4"/>
  <c r="X6" i="1"/>
  <c r="W15" i="1"/>
  <c r="Q15" i="1"/>
  <c r="X9" i="1"/>
  <c r="Q8" i="1"/>
  <c r="S8" i="1"/>
  <c r="F12" i="4" l="1"/>
  <c r="H16" i="4"/>
  <c r="D9" i="1"/>
  <c r="E15" i="1" s="1"/>
  <c r="E8" i="1"/>
  <c r="T9" i="1"/>
  <c r="R9" i="1"/>
  <c r="P9" i="1"/>
  <c r="N9" i="1"/>
  <c r="L9" i="1"/>
  <c r="J9" i="1"/>
  <c r="H9" i="1"/>
  <c r="F9" i="1"/>
  <c r="G11" i="4" l="1"/>
  <c r="I15" i="4"/>
  <c r="E11" i="1"/>
  <c r="F12" i="1" s="1"/>
  <c r="J16" i="4" l="1"/>
  <c r="H12" i="4"/>
  <c r="G11" i="1"/>
  <c r="H12" i="1" s="1"/>
  <c r="I11" i="1" s="1"/>
  <c r="I11" i="4" l="1"/>
  <c r="K15" i="4"/>
  <c r="J12" i="1"/>
  <c r="L16" i="4" l="1"/>
  <c r="J12" i="4"/>
  <c r="K11" i="1"/>
  <c r="K11" i="4" l="1"/>
  <c r="M15" i="4"/>
  <c r="L12" i="1"/>
  <c r="N16" i="4" l="1"/>
  <c r="L12" i="4"/>
  <c r="M11" i="1"/>
  <c r="M11" i="4" l="1"/>
  <c r="P16" i="4"/>
  <c r="O15" i="4"/>
  <c r="N12" i="1"/>
  <c r="O11" i="1" s="1"/>
  <c r="Q15" i="4" l="1"/>
  <c r="N12" i="4"/>
  <c r="P12" i="1"/>
  <c r="Q11" i="1" s="1"/>
  <c r="O11" i="4" l="1"/>
  <c r="R16" i="4"/>
  <c r="G8" i="1"/>
  <c r="M8" i="1"/>
  <c r="K8" i="1"/>
  <c r="I8" i="1"/>
  <c r="S15" i="4" l="1"/>
  <c r="P12" i="4"/>
  <c r="R12" i="1"/>
  <c r="S11" i="1" s="1"/>
  <c r="O8" i="1"/>
  <c r="Q11" i="4" l="1"/>
  <c r="T16" i="4"/>
  <c r="F16" i="1"/>
  <c r="G15" i="1" s="1"/>
  <c r="R12" i="4" l="1"/>
  <c r="T12" i="1"/>
  <c r="U11" i="1" s="1"/>
  <c r="H16" i="1"/>
  <c r="I15" i="1" s="1"/>
  <c r="S11" i="4" l="1"/>
  <c r="J16" i="1"/>
  <c r="K15" i="1" s="1"/>
  <c r="T12" i="4" l="1"/>
  <c r="X6" i="4" s="1"/>
  <c r="X9" i="4" s="1"/>
  <c r="W15" i="4" s="1"/>
  <c r="L16" i="1"/>
  <c r="M15" i="1" s="1"/>
  <c r="U11" i="4" l="1"/>
  <c r="N16" i="1"/>
  <c r="O15" i="1" s="1"/>
  <c r="P16" i="1" l="1"/>
  <c r="R16" i="1" l="1"/>
  <c r="S15" i="1" l="1"/>
  <c r="T16" i="1" s="1"/>
</calcChain>
</file>

<file path=xl/sharedStrings.xml><?xml version="1.0" encoding="utf-8"?>
<sst xmlns="http://schemas.openxmlformats.org/spreadsheetml/2006/main" count="60" uniqueCount="35">
  <si>
    <t>t</t>
  </si>
  <si>
    <t>-𝜙</t>
  </si>
  <si>
    <t>y</t>
  </si>
  <si>
    <t>[This ray gives image (pupil) location]</t>
  </si>
  <si>
    <t>Ray 1 (Chief Ray): originates from center of stop</t>
  </si>
  <si>
    <t>Ray 2 (Marginal ray): originates from top of stop</t>
  </si>
  <si>
    <t>[This ray gives image (pupil) height]</t>
  </si>
  <si>
    <r>
      <t>[Initial u arbitrary in both directions,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</si>
  <si>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10]</t>
    </r>
  </si>
  <si>
    <t>Lens 3 Surface 1</t>
  </si>
  <si>
    <t>Lens 3 Surface 2</t>
  </si>
  <si>
    <t>Lens 1 Surface 1</t>
  </si>
  <si>
    <t>Lens 1 Surface 2</t>
  </si>
  <si>
    <t>Lens 2 Surface 1</t>
  </si>
  <si>
    <t>Lens 2 Surface 2</t>
  </si>
  <si>
    <t>Example from Geary chapter 5 HW</t>
  </si>
  <si>
    <t>c</t>
  </si>
  <si>
    <t>n</t>
  </si>
  <si>
    <t>𝜏 (t/n)</t>
  </si>
  <si>
    <t>𝜔 (nu)</t>
  </si>
  <si>
    <t>Image</t>
  </si>
  <si>
    <t>Object</t>
  </si>
  <si>
    <r>
      <t>STOP (r=</t>
    </r>
    <r>
      <rPr>
        <b/>
        <sz val="14"/>
        <color rgb="FFFF0000"/>
        <rFont val="Calibri (Body)"/>
      </rPr>
      <t>10</t>
    </r>
    <r>
      <rPr>
        <b/>
        <sz val="14"/>
        <color theme="1"/>
        <rFont val="Calibri"/>
        <family val="2"/>
        <scheme val="minor"/>
      </rPr>
      <t>)</t>
    </r>
  </si>
  <si>
    <r>
      <t>(XP, r=</t>
    </r>
    <r>
      <rPr>
        <b/>
        <i/>
        <sz val="14"/>
        <color rgb="FFFF0000"/>
        <rFont val="Calibri (Body)"/>
      </rPr>
      <t>12.4</t>
    </r>
    <r>
      <rPr>
        <b/>
        <i/>
        <sz val="14"/>
        <color theme="1"/>
        <rFont val="Calibri"/>
        <family val="2"/>
        <scheme val="minor"/>
      </rPr>
      <t>)</t>
    </r>
  </si>
  <si>
    <r>
      <t>(XP, r=</t>
    </r>
    <r>
      <rPr>
        <b/>
        <i/>
        <sz val="14"/>
        <color theme="0" tint="-0.34998626667073579"/>
        <rFont val="Calibri (Body)"/>
      </rPr>
      <t>12.4</t>
    </r>
    <r>
      <rPr>
        <b/>
        <i/>
        <sz val="14"/>
        <color theme="0" tint="-0.34998626667073579"/>
        <rFont val="Calibri"/>
        <family val="2"/>
        <scheme val="minor"/>
      </rPr>
      <t>)</t>
    </r>
  </si>
  <si>
    <r>
      <t>[Initial u arbitrary in both directions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10]</t>
    </r>
  </si>
  <si>
    <r>
      <t>[Initial u arbitrary in both directions,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0]</t>
    </r>
  </si>
  <si>
    <r>
      <t>STOP (r=</t>
    </r>
    <r>
      <rPr>
        <b/>
        <i/>
        <sz val="14"/>
        <color theme="0" tint="-0.34998626667073579"/>
        <rFont val="Calibri (Body)"/>
      </rPr>
      <t>10</t>
    </r>
    <r>
      <rPr>
        <b/>
        <i/>
        <sz val="14"/>
        <color theme="0" tint="-0.34998626667073579"/>
        <rFont val="Calibri"/>
        <family val="2"/>
        <scheme val="minor"/>
      </rPr>
      <t>)</t>
    </r>
  </si>
  <si>
    <t>Two thick lenses, physical stop, then another lens. Model system marginal and chief rays through pupils.</t>
  </si>
  <si>
    <r>
      <t>(EP, r=</t>
    </r>
    <r>
      <rPr>
        <b/>
        <sz val="14"/>
        <color rgb="FFFF0000"/>
        <rFont val="Calibri (Body)"/>
      </rPr>
      <t>13.28</t>
    </r>
    <r>
      <rPr>
        <b/>
        <sz val="14"/>
        <color theme="1"/>
        <rFont val="Calibri"/>
        <family val="2"/>
        <scheme val="minor"/>
      </rPr>
      <t>)</t>
    </r>
  </si>
  <si>
    <r>
      <t xml:space="preserve">EP </t>
    </r>
    <r>
      <rPr>
        <sz val="14"/>
        <color theme="4" tint="0.39997558519241921"/>
        <rFont val="Calibri (Body)"/>
      </rPr>
      <t>28.4879</t>
    </r>
    <r>
      <rPr>
        <sz val="14"/>
        <color rgb="FFFF0000"/>
        <rFont val="Calibri"/>
        <family val="2"/>
        <scheme val="minor"/>
      </rPr>
      <t>mm RIGHT of Lens 1 (virtual image), r=13.2803mm</t>
    </r>
  </si>
  <si>
    <r>
      <t xml:space="preserve">XP </t>
    </r>
    <r>
      <rPr>
        <sz val="14"/>
        <color theme="4" tint="0.39997558519241921"/>
        <rFont val="Calibri (Body)"/>
      </rPr>
      <t>14.0645</t>
    </r>
    <r>
      <rPr>
        <sz val="14"/>
        <color rgb="FFFF0000"/>
        <rFont val="Calibri"/>
        <family val="2"/>
        <scheme val="minor"/>
      </rPr>
      <t>mm LEFT of Lens 3 (virtual image), r=12.4033mm</t>
    </r>
  </si>
  <si>
    <r>
      <t>(EP, r=</t>
    </r>
    <r>
      <rPr>
        <b/>
        <i/>
        <sz val="14"/>
        <color theme="0" tint="-0.34998626667073579"/>
        <rFont val="Calibri (Body)"/>
      </rPr>
      <t>13.28</t>
    </r>
    <r>
      <rPr>
        <b/>
        <i/>
        <sz val="14"/>
        <color theme="0" tint="-0.34998626667073579"/>
        <rFont val="Calibri"/>
        <family val="2"/>
        <scheme val="minor"/>
      </rPr>
      <t>)</t>
    </r>
  </si>
  <si>
    <r>
      <t xml:space="preserve">EP </t>
    </r>
    <r>
      <rPr>
        <i/>
        <sz val="14"/>
        <color theme="0" tint="-0.34998626667073579"/>
        <rFont val="Calibri (Body)"/>
      </rPr>
      <t>28.4879</t>
    </r>
    <r>
      <rPr>
        <i/>
        <sz val="14"/>
        <color theme="0" tint="-0.34998626667073579"/>
        <rFont val="Calibri"/>
        <family val="2"/>
        <scheme val="minor"/>
      </rPr>
      <t>mm RIGHT of Lens 1 (virtual image), r=13.2803mm</t>
    </r>
  </si>
  <si>
    <r>
      <t xml:space="preserve">XP </t>
    </r>
    <r>
      <rPr>
        <i/>
        <sz val="14"/>
        <color theme="0" tint="-0.34998626667073579"/>
        <rFont val="Calibri (Body)"/>
      </rPr>
      <t>14.0645</t>
    </r>
    <r>
      <rPr>
        <i/>
        <sz val="14"/>
        <color theme="0" tint="-0.34998626667073579"/>
        <rFont val="Calibri"/>
        <family val="2"/>
        <scheme val="minor"/>
      </rPr>
      <t>mm LEFT of Lens 3 (virtual image), r=12.4033mm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</si>
</sst>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TimesNewRomanPSMT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8"/>
      <name val="Calibri"/>
      <family val="2"/>
      <scheme val="minor"/>
    </font>
    <font>
      <b/>
      <i/>
      <vertAlign val="subscript"/>
      <sz val="14"/>
      <color theme="1"/>
      <name val="Calibri (Body)"/>
    </font>
    <font>
      <b/>
      <i/>
      <sz val="14"/>
      <color rgb="FFFF000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4"/>
      <color rgb="FFFF0000"/>
      <name val="Calibri (Body)"/>
    </font>
    <font>
      <b/>
      <i/>
      <sz val="14"/>
      <color rgb="FFFF0000"/>
      <name val="Calibri (Body)"/>
    </font>
    <font>
      <b/>
      <i/>
      <sz val="14"/>
      <color theme="0" tint="-0.34998626667073579"/>
      <name val="Calibri"/>
      <family val="2"/>
      <scheme val="minor"/>
    </font>
    <font>
      <b/>
      <i/>
      <sz val="14"/>
      <color theme="0" tint="-0.34998626667073579"/>
      <name val="Calibri (Body)"/>
    </font>
    <font>
      <b/>
      <i/>
      <vertAlign val="subscript"/>
      <sz val="14"/>
      <color theme="0" tint="-0.34998626667073579"/>
      <name val="Calibri (Body)"/>
    </font>
    <font>
      <b/>
      <i/>
      <sz val="12"/>
      <color theme="0" tint="-0.34998626667073579"/>
      <name val="Calibri"/>
      <family val="2"/>
      <scheme val="minor"/>
    </font>
    <font>
      <b/>
      <i/>
      <sz val="18"/>
      <color theme="0" tint="-0.34998626667073579"/>
      <name val="Calibri"/>
      <family val="2"/>
      <scheme val="minor"/>
    </font>
    <font>
      <b/>
      <i/>
      <sz val="18"/>
      <color theme="0" tint="-0.34998626667073579"/>
      <name val="TimesNewRomanPSMT"/>
    </font>
    <font>
      <i/>
      <sz val="14"/>
      <color theme="0" tint="-0.34998626667073579"/>
      <name val="Calibri"/>
      <family val="2"/>
      <scheme val="minor"/>
    </font>
    <font>
      <i/>
      <sz val="12"/>
      <color theme="0" tint="-0.34998626667073579"/>
      <name val="Calibri"/>
      <family val="2"/>
      <scheme val="minor"/>
    </font>
    <font>
      <sz val="14"/>
      <color theme="4" tint="0.39997558519241921"/>
      <name val="Calibri (Body)"/>
    </font>
    <font>
      <b/>
      <sz val="14"/>
      <color theme="4" tint="0.39997558519241921"/>
      <name val="Calibri"/>
      <family val="2"/>
      <scheme val="minor"/>
    </font>
    <font>
      <i/>
      <sz val="14"/>
      <color theme="0" tint="-0.34998626667073579"/>
      <name val="Calibri (Body)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2" borderId="3" xfId="0" applyFont="1" applyFill="1" applyBorder="1"/>
    <xf numFmtId="0" fontId="5" fillId="3" borderId="3" xfId="0" applyFont="1" applyFill="1" applyBorder="1"/>
    <xf numFmtId="0" fontId="5" fillId="2" borderId="6" xfId="0" applyFont="1" applyFill="1" applyBorder="1"/>
    <xf numFmtId="0" fontId="5" fillId="3" borderId="6" xfId="0" applyFont="1" applyFill="1" applyBorder="1"/>
    <xf numFmtId="49" fontId="5" fillId="0" borderId="0" xfId="0" applyNumberFormat="1" applyFont="1" applyAlignment="1">
      <alignment horizontal="right"/>
    </xf>
    <xf numFmtId="0" fontId="5" fillId="2" borderId="9" xfId="0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4" borderId="3" xfId="0" applyFont="1" applyFill="1" applyBorder="1"/>
    <xf numFmtId="0" fontId="5" fillId="4" borderId="6" xfId="0" applyFont="1" applyFill="1" applyBorder="1"/>
    <xf numFmtId="0" fontId="5" fillId="4" borderId="9" xfId="0" applyFont="1" applyFill="1" applyBorder="1"/>
    <xf numFmtId="0" fontId="11" fillId="0" borderId="0" xfId="0" applyFont="1"/>
    <xf numFmtId="0" fontId="5" fillId="2" borderId="11" xfId="0" applyFont="1" applyFill="1" applyBorder="1"/>
    <xf numFmtId="0" fontId="5" fillId="3" borderId="11" xfId="0" applyFont="1" applyFill="1" applyBorder="1"/>
    <xf numFmtId="0" fontId="10" fillId="0" borderId="0" xfId="0" applyFont="1"/>
    <xf numFmtId="0" fontId="12" fillId="0" borderId="0" xfId="0" applyFont="1"/>
    <xf numFmtId="0" fontId="5" fillId="4" borderId="11" xfId="0" applyFont="1" applyFill="1" applyBorder="1"/>
    <xf numFmtId="0" fontId="5" fillId="5" borderId="3" xfId="0" applyFont="1" applyFill="1" applyBorder="1"/>
    <xf numFmtId="0" fontId="5" fillId="5" borderId="6" xfId="0" applyFont="1" applyFill="1" applyBorder="1"/>
    <xf numFmtId="0" fontId="5" fillId="5" borderId="9" xfId="0" applyFont="1" applyFill="1" applyBorder="1"/>
    <xf numFmtId="0" fontId="5" fillId="5" borderId="11" xfId="0" applyFont="1" applyFill="1" applyBorder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4" fillId="3" borderId="4" xfId="0" applyFont="1" applyFill="1" applyBorder="1"/>
    <xf numFmtId="0" fontId="15" fillId="0" borderId="0" xfId="0" applyFont="1"/>
    <xf numFmtId="0" fontId="5" fillId="6" borderId="3" xfId="0" applyFont="1" applyFill="1" applyBorder="1"/>
    <xf numFmtId="0" fontId="5" fillId="6" borderId="6" xfId="0" applyFont="1" applyFill="1" applyBorder="1"/>
    <xf numFmtId="0" fontId="5" fillId="6" borderId="9" xfId="0" applyFont="1" applyFill="1" applyBorder="1"/>
    <xf numFmtId="0" fontId="5" fillId="6" borderId="11" xfId="0" applyFont="1" applyFill="1" applyBorder="1"/>
    <xf numFmtId="0" fontId="5" fillId="7" borderId="6" xfId="0" applyFont="1" applyFill="1" applyBorder="1"/>
    <xf numFmtId="0" fontId="5" fillId="7" borderId="9" xfId="0" applyFont="1" applyFill="1" applyBorder="1"/>
    <xf numFmtId="0" fontId="5" fillId="7" borderId="11" xfId="0" applyFont="1" applyFill="1" applyBorder="1"/>
    <xf numFmtId="0" fontId="1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4" fillId="0" borderId="12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center"/>
    </xf>
    <xf numFmtId="0" fontId="14" fillId="3" borderId="7" xfId="0" applyFont="1" applyFill="1" applyBorder="1"/>
    <xf numFmtId="0" fontId="5" fillId="3" borderId="7" xfId="0" applyFont="1" applyFill="1" applyBorder="1"/>
    <xf numFmtId="0" fontId="5" fillId="7" borderId="3" xfId="0" applyFont="1" applyFill="1" applyBorder="1"/>
    <xf numFmtId="0" fontId="12" fillId="3" borderId="6" xfId="0" applyFont="1" applyFill="1" applyBorder="1"/>
    <xf numFmtId="0" fontId="12" fillId="6" borderId="6" xfId="0" applyFont="1" applyFill="1" applyBorder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right"/>
    </xf>
    <xf numFmtId="0" fontId="14" fillId="6" borderId="6" xfId="0" applyFont="1" applyFill="1" applyBorder="1"/>
    <xf numFmtId="49" fontId="5" fillId="3" borderId="6" xfId="0" applyNumberFormat="1" applyFont="1" applyFill="1" applyBorder="1" applyAlignment="1">
      <alignment horizontal="right"/>
    </xf>
    <xf numFmtId="0" fontId="5" fillId="3" borderId="11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14" fillId="6" borderId="3" xfId="0" applyFont="1" applyFill="1" applyBorder="1"/>
    <xf numFmtId="0" fontId="5" fillId="3" borderId="5" xfId="0" applyFont="1" applyFill="1" applyBorder="1" applyAlignment="1">
      <alignment horizontal="right"/>
    </xf>
    <xf numFmtId="49" fontId="5" fillId="3" borderId="5" xfId="0" applyNumberFormat="1" applyFont="1" applyFill="1" applyBorder="1" applyAlignment="1">
      <alignment horizontal="right"/>
    </xf>
    <xf numFmtId="0" fontId="5" fillId="3" borderId="8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  <xf numFmtId="0" fontId="0" fillId="2" borderId="3" xfId="0" applyFill="1" applyBorder="1"/>
    <xf numFmtId="0" fontId="0" fillId="2" borderId="6" xfId="0" applyFill="1" applyBorder="1"/>
    <xf numFmtId="0" fontId="0" fillId="4" borderId="6" xfId="0" applyFill="1" applyBorder="1"/>
    <xf numFmtId="0" fontId="0" fillId="7" borderId="3" xfId="0" applyFill="1" applyBorder="1"/>
    <xf numFmtId="0" fontId="0" fillId="7" borderId="6" xfId="0" applyFill="1" applyBorder="1"/>
    <xf numFmtId="0" fontId="0" fillId="3" borderId="3" xfId="0" applyFill="1" applyBorder="1"/>
    <xf numFmtId="0" fontId="0" fillId="3" borderId="6" xfId="0" applyFill="1" applyBorder="1"/>
    <xf numFmtId="0" fontId="12" fillId="4" borderId="6" xfId="0" applyFont="1" applyFill="1" applyBorder="1" applyAlignment="1">
      <alignment horizontal="center"/>
    </xf>
    <xf numFmtId="0" fontId="12" fillId="2" borderId="6" xfId="0" applyFont="1" applyFill="1" applyBorder="1"/>
    <xf numFmtId="0" fontId="18" fillId="0" borderId="0" xfId="0" applyFont="1" applyAlignment="1">
      <alignment wrapText="1"/>
    </xf>
    <xf numFmtId="0" fontId="18" fillId="0" borderId="0" xfId="0" applyFont="1" applyAlignment="1">
      <alignment horizontal="right" wrapText="1"/>
    </xf>
    <xf numFmtId="0" fontId="18" fillId="0" borderId="0" xfId="0" applyFont="1"/>
    <xf numFmtId="0" fontId="21" fillId="0" borderId="0" xfId="0" applyFont="1"/>
    <xf numFmtId="0" fontId="22" fillId="0" borderId="1" xfId="0" applyFont="1" applyBorder="1"/>
    <xf numFmtId="0" fontId="22" fillId="0" borderId="1" xfId="0" applyFont="1" applyBorder="1" applyAlignment="1">
      <alignment horizontal="center"/>
    </xf>
    <xf numFmtId="0" fontId="23" fillId="0" borderId="12" xfId="0" applyFont="1" applyBorder="1"/>
    <xf numFmtId="0" fontId="22" fillId="0" borderId="12" xfId="0" applyFont="1" applyBorder="1"/>
    <xf numFmtId="0" fontId="22" fillId="0" borderId="12" xfId="0" applyFont="1" applyBorder="1" applyAlignment="1">
      <alignment horizontal="center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center" wrapText="1"/>
    </xf>
    <xf numFmtId="0" fontId="25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24" fillId="0" borderId="0" xfId="0" applyFont="1"/>
    <xf numFmtId="0" fontId="24" fillId="0" borderId="0" xfId="0" applyFont="1" applyAlignment="1">
      <alignment horizontal="right"/>
    </xf>
    <xf numFmtId="0" fontId="24" fillId="3" borderId="2" xfId="0" applyFont="1" applyFill="1" applyBorder="1" applyAlignment="1">
      <alignment horizontal="right"/>
    </xf>
    <xf numFmtId="0" fontId="24" fillId="3" borderId="3" xfId="0" applyFont="1" applyFill="1" applyBorder="1" applyAlignment="1">
      <alignment horizontal="right"/>
    </xf>
    <xf numFmtId="0" fontId="24" fillId="6" borderId="3" xfId="0" applyFont="1" applyFill="1" applyBorder="1"/>
    <xf numFmtId="0" fontId="24" fillId="2" borderId="3" xfId="0" applyFont="1" applyFill="1" applyBorder="1"/>
    <xf numFmtId="0" fontId="25" fillId="2" borderId="3" xfId="0" applyFont="1" applyFill="1" applyBorder="1"/>
    <xf numFmtId="0" fontId="24" fillId="4" borderId="3" xfId="0" applyFont="1" applyFill="1" applyBorder="1"/>
    <xf numFmtId="0" fontId="24" fillId="7" borderId="3" xfId="0" applyFont="1" applyFill="1" applyBorder="1"/>
    <xf numFmtId="0" fontId="25" fillId="7" borderId="3" xfId="0" applyFont="1" applyFill="1" applyBorder="1"/>
    <xf numFmtId="0" fontId="24" fillId="3" borderId="3" xfId="0" applyFont="1" applyFill="1" applyBorder="1"/>
    <xf numFmtId="0" fontId="25" fillId="3" borderId="3" xfId="0" applyFont="1" applyFill="1" applyBorder="1"/>
    <xf numFmtId="0" fontId="24" fillId="4" borderId="3" xfId="0" applyFont="1" applyFill="1" applyBorder="1" applyAlignment="1">
      <alignment horizontal="center"/>
    </xf>
    <xf numFmtId="0" fontId="24" fillId="5" borderId="3" xfId="0" applyFont="1" applyFill="1" applyBorder="1"/>
    <xf numFmtId="0" fontId="24" fillId="3" borderId="4" xfId="0" applyFont="1" applyFill="1" applyBorder="1"/>
    <xf numFmtId="0" fontId="25" fillId="0" borderId="0" xfId="0" applyFont="1"/>
    <xf numFmtId="0" fontId="24" fillId="3" borderId="5" xfId="0" applyFont="1" applyFill="1" applyBorder="1" applyAlignment="1">
      <alignment horizontal="right"/>
    </xf>
    <xf numFmtId="0" fontId="24" fillId="3" borderId="6" xfId="0" applyFont="1" applyFill="1" applyBorder="1" applyAlignment="1">
      <alignment horizontal="right"/>
    </xf>
    <xf numFmtId="0" fontId="24" fillId="6" borderId="6" xfId="0" applyFont="1" applyFill="1" applyBorder="1"/>
    <xf numFmtId="0" fontId="18" fillId="6" borderId="6" xfId="0" applyFont="1" applyFill="1" applyBorder="1"/>
    <xf numFmtId="0" fontId="25" fillId="2" borderId="6" xfId="0" applyFont="1" applyFill="1" applyBorder="1"/>
    <xf numFmtId="0" fontId="24" fillId="2" borderId="6" xfId="0" applyFont="1" applyFill="1" applyBorder="1"/>
    <xf numFmtId="0" fontId="25" fillId="4" borderId="6" xfId="0" applyFont="1" applyFill="1" applyBorder="1"/>
    <xf numFmtId="0" fontId="24" fillId="4" borderId="6" xfId="0" applyFont="1" applyFill="1" applyBorder="1"/>
    <xf numFmtId="0" fontId="25" fillId="7" borderId="6" xfId="0" applyFont="1" applyFill="1" applyBorder="1"/>
    <xf numFmtId="0" fontId="24" fillId="7" borderId="6" xfId="0" applyFont="1" applyFill="1" applyBorder="1"/>
    <xf numFmtId="0" fontId="25" fillId="3" borderId="6" xfId="0" applyFont="1" applyFill="1" applyBorder="1"/>
    <xf numFmtId="0" fontId="24" fillId="3" borderId="6" xfId="0" applyFont="1" applyFill="1" applyBorder="1"/>
    <xf numFmtId="0" fontId="24" fillId="4" borderId="6" xfId="0" applyFont="1" applyFill="1" applyBorder="1" applyAlignment="1">
      <alignment horizontal="center"/>
    </xf>
    <xf numFmtId="0" fontId="24" fillId="5" borderId="6" xfId="0" applyFont="1" applyFill="1" applyBorder="1"/>
    <xf numFmtId="0" fontId="18" fillId="2" borderId="6" xfId="0" applyFont="1" applyFill="1" applyBorder="1"/>
    <xf numFmtId="0" fontId="24" fillId="3" borderId="7" xfId="0" applyFont="1" applyFill="1" applyBorder="1"/>
    <xf numFmtId="49" fontId="24" fillId="0" borderId="0" xfId="0" applyNumberFormat="1" applyFont="1" applyAlignment="1">
      <alignment horizontal="right"/>
    </xf>
    <xf numFmtId="49" fontId="24" fillId="3" borderId="5" xfId="0" applyNumberFormat="1" applyFont="1" applyFill="1" applyBorder="1" applyAlignment="1">
      <alignment horizontal="right"/>
    </xf>
    <xf numFmtId="49" fontId="24" fillId="3" borderId="6" xfId="0" applyNumberFormat="1" applyFont="1" applyFill="1" applyBorder="1" applyAlignment="1">
      <alignment horizontal="right"/>
    </xf>
    <xf numFmtId="0" fontId="24" fillId="3" borderId="8" xfId="0" applyFont="1" applyFill="1" applyBorder="1" applyAlignment="1">
      <alignment horizontal="right"/>
    </xf>
    <xf numFmtId="0" fontId="24" fillId="3" borderId="9" xfId="0" applyFont="1" applyFill="1" applyBorder="1" applyAlignment="1">
      <alignment horizontal="right"/>
    </xf>
    <xf numFmtId="0" fontId="24" fillId="6" borderId="9" xfId="0" applyFont="1" applyFill="1" applyBorder="1"/>
    <xf numFmtId="0" fontId="24" fillId="2" borderId="9" xfId="0" applyFont="1" applyFill="1" applyBorder="1"/>
    <xf numFmtId="0" fontId="24" fillId="4" borderId="9" xfId="0" applyFont="1" applyFill="1" applyBorder="1"/>
    <xf numFmtId="0" fontId="24" fillId="7" borderId="9" xfId="0" applyFont="1" applyFill="1" applyBorder="1"/>
    <xf numFmtId="0" fontId="24" fillId="3" borderId="9" xfId="0" applyFont="1" applyFill="1" applyBorder="1"/>
    <xf numFmtId="0" fontId="24" fillId="4" borderId="9" xfId="0" applyFont="1" applyFill="1" applyBorder="1" applyAlignment="1">
      <alignment horizontal="center"/>
    </xf>
    <xf numFmtId="0" fontId="24" fillId="5" borderId="9" xfId="0" applyFont="1" applyFill="1" applyBorder="1"/>
    <xf numFmtId="0" fontId="24" fillId="3" borderId="10" xfId="0" applyFont="1" applyFill="1" applyBorder="1"/>
    <xf numFmtId="0" fontId="24" fillId="3" borderId="11" xfId="0" applyFont="1" applyFill="1" applyBorder="1" applyAlignment="1">
      <alignment horizontal="right"/>
    </xf>
    <xf numFmtId="0" fontId="24" fillId="6" borderId="11" xfId="0" applyFont="1" applyFill="1" applyBorder="1"/>
    <xf numFmtId="0" fontId="24" fillId="2" borderId="11" xfId="0" applyFont="1" applyFill="1" applyBorder="1"/>
    <xf numFmtId="0" fontId="24" fillId="4" borderId="11" xfId="0" applyFont="1" applyFill="1" applyBorder="1"/>
    <xf numFmtId="0" fontId="24" fillId="7" borderId="11" xfId="0" applyFont="1" applyFill="1" applyBorder="1"/>
    <xf numFmtId="0" fontId="24" fillId="3" borderId="11" xfId="0" applyFont="1" applyFill="1" applyBorder="1"/>
    <xf numFmtId="0" fontId="24" fillId="4" borderId="11" xfId="0" applyFont="1" applyFill="1" applyBorder="1" applyAlignment="1">
      <alignment horizontal="center"/>
    </xf>
    <xf numFmtId="0" fontId="24" fillId="5" borderId="11" xfId="0" applyFont="1" applyFill="1" applyBorder="1"/>
    <xf numFmtId="0" fontId="18" fillId="4" borderId="6" xfId="0" applyFont="1" applyFill="1" applyBorder="1" applyAlignment="1">
      <alignment horizontal="center"/>
    </xf>
    <xf numFmtId="0" fontId="18" fillId="3" borderId="6" xfId="0" applyFont="1" applyFill="1" applyBorder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4" fillId="3" borderId="6" xfId="0" applyFont="1" applyFill="1" applyBorder="1"/>
    <xf numFmtId="0" fontId="27" fillId="6" borderId="6" xfId="0" applyFont="1" applyFill="1" applyBorder="1"/>
    <xf numFmtId="0" fontId="27" fillId="7" borderId="6" xfId="0" applyFont="1" applyFill="1" applyBorder="1"/>
    <xf numFmtId="0" fontId="18" fillId="7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5468-1B01-C946-966E-B8582CBC7271}">
  <dimension ref="A1:AA19"/>
  <sheetViews>
    <sheetView zoomScale="95" workbookViewId="0">
      <selection activeCell="A34" sqref="A1:XFD1048576"/>
    </sheetView>
  </sheetViews>
  <sheetFormatPr baseColWidth="10" defaultColWidth="8.83203125" defaultRowHeight="16"/>
  <cols>
    <col min="1" max="1" width="46" customWidth="1"/>
    <col min="2" max="2" width="7.83203125" customWidth="1"/>
    <col min="3" max="14" width="10.83203125" customWidth="1"/>
    <col min="15" max="15" width="10.83203125" style="31" customWidth="1"/>
    <col min="16" max="25" width="10.83203125" customWidth="1"/>
    <col min="26" max="27" width="18.1640625" bestFit="1" customWidth="1"/>
    <col min="31" max="31" width="156.5" bestFit="1" customWidth="1"/>
  </cols>
  <sheetData>
    <row r="1" spans="1:27" s="2" customFormat="1" ht="25" thickBot="1">
      <c r="A1" s="1" t="s">
        <v>15</v>
      </c>
      <c r="O1" s="29"/>
    </row>
    <row r="2" spans="1:27" s="48" customFormat="1" ht="25" thickBot="1">
      <c r="A2" s="47" t="s">
        <v>28</v>
      </c>
      <c r="O2" s="49"/>
    </row>
    <row r="3" spans="1:27" s="45" customFormat="1" ht="19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6"/>
      <c r="P3" s="55"/>
      <c r="Q3" s="55"/>
      <c r="R3" s="55"/>
      <c r="S3" s="55"/>
      <c r="T3" s="55"/>
      <c r="U3" s="55"/>
      <c r="V3" s="55"/>
      <c r="W3" s="55"/>
      <c r="X3" s="55"/>
    </row>
    <row r="4" spans="1:27" s="46" customFormat="1" ht="41" thickBot="1">
      <c r="A4" s="57"/>
      <c r="B4" s="57"/>
      <c r="C4" s="57"/>
      <c r="D4" s="57" t="s">
        <v>21</v>
      </c>
      <c r="F4" s="57" t="s">
        <v>29</v>
      </c>
      <c r="H4" s="58" t="s">
        <v>11</v>
      </c>
      <c r="J4" s="58" t="s">
        <v>12</v>
      </c>
      <c r="L4" s="58" t="s">
        <v>13</v>
      </c>
      <c r="N4" s="58" t="s">
        <v>14</v>
      </c>
      <c r="P4" s="44" t="s">
        <v>22</v>
      </c>
      <c r="Q4" s="59"/>
      <c r="R4" s="59" t="s">
        <v>9</v>
      </c>
      <c r="S4" s="57"/>
      <c r="T4" s="59" t="s">
        <v>10</v>
      </c>
      <c r="U4" s="59"/>
      <c r="V4" s="58" t="s">
        <v>23</v>
      </c>
      <c r="X4" s="57" t="s">
        <v>20</v>
      </c>
    </row>
    <row r="5" spans="1:27" ht="19">
      <c r="A5" s="3"/>
      <c r="B5" s="4" t="s">
        <v>16</v>
      </c>
      <c r="C5" s="65"/>
      <c r="D5" s="66"/>
      <c r="E5" s="67">
        <v>0</v>
      </c>
      <c r="F5" s="37"/>
      <c r="G5" s="5">
        <v>2.4426E-2</v>
      </c>
      <c r="H5" s="72"/>
      <c r="I5" s="16">
        <v>0</v>
      </c>
      <c r="J5" s="16"/>
      <c r="K5" s="52">
        <v>-1.7968999999999999E-2</v>
      </c>
      <c r="L5" s="75"/>
      <c r="M5" s="6">
        <v>2.5156999999999999E-2</v>
      </c>
      <c r="N5" s="77"/>
      <c r="O5" s="60">
        <v>0</v>
      </c>
      <c r="P5" s="16"/>
      <c r="Q5" s="25">
        <v>9.2969999999999997E-3</v>
      </c>
      <c r="R5" s="25"/>
      <c r="S5" s="52">
        <v>-2.3078999999999999E-2</v>
      </c>
      <c r="T5" s="52"/>
      <c r="U5" s="5"/>
      <c r="V5" s="5"/>
      <c r="W5" s="6"/>
      <c r="X5" s="35"/>
      <c r="Y5" s="19"/>
    </row>
    <row r="6" spans="1:27" ht="19">
      <c r="A6" s="3"/>
      <c r="B6" s="4" t="s">
        <v>0</v>
      </c>
      <c r="C6" s="68"/>
      <c r="D6" s="61">
        <v>200</v>
      </c>
      <c r="E6" s="62"/>
      <c r="F6" s="153">
        <v>-28.4879</v>
      </c>
      <c r="G6" s="73"/>
      <c r="H6" s="7">
        <v>8.74</v>
      </c>
      <c r="I6" s="74"/>
      <c r="J6" s="17">
        <v>11.05</v>
      </c>
      <c r="K6" s="76"/>
      <c r="L6" s="41">
        <v>2.78</v>
      </c>
      <c r="M6" s="78"/>
      <c r="N6" s="8">
        <v>2</v>
      </c>
      <c r="O6" s="32"/>
      <c r="P6" s="17">
        <v>5.63</v>
      </c>
      <c r="Q6" s="26"/>
      <c r="R6" s="26">
        <v>9.5399999999999991</v>
      </c>
      <c r="S6" s="41"/>
      <c r="T6" s="154">
        <v>-14.06</v>
      </c>
      <c r="U6" s="7"/>
      <c r="V6" s="80"/>
      <c r="W6" s="8"/>
      <c r="X6" s="50">
        <f>-S11/T12</f>
        <v>186.94509986303339</v>
      </c>
      <c r="Y6" s="19"/>
    </row>
    <row r="7" spans="1:27" ht="19">
      <c r="A7" s="3"/>
      <c r="B7" s="4" t="s">
        <v>17</v>
      </c>
      <c r="C7" s="68"/>
      <c r="D7" s="61">
        <v>1</v>
      </c>
      <c r="E7" s="62"/>
      <c r="F7" s="38">
        <v>1</v>
      </c>
      <c r="G7" s="73"/>
      <c r="H7" s="7">
        <v>1.617</v>
      </c>
      <c r="I7" s="74"/>
      <c r="J7" s="17">
        <v>1</v>
      </c>
      <c r="K7" s="76"/>
      <c r="L7" s="41">
        <v>1.649</v>
      </c>
      <c r="M7" s="78"/>
      <c r="N7" s="8">
        <v>1</v>
      </c>
      <c r="O7" s="32"/>
      <c r="P7" s="17">
        <v>1</v>
      </c>
      <c r="Q7" s="26"/>
      <c r="R7" s="26">
        <v>1.617</v>
      </c>
      <c r="S7" s="41"/>
      <c r="T7" s="41">
        <v>1</v>
      </c>
      <c r="U7" s="7"/>
      <c r="V7" s="7"/>
      <c r="W7" s="8"/>
      <c r="X7" s="50">
        <v>1</v>
      </c>
      <c r="Y7" s="19"/>
    </row>
    <row r="8" spans="1:27" ht="19">
      <c r="A8" s="3"/>
      <c r="B8" s="9" t="s">
        <v>1</v>
      </c>
      <c r="C8" s="69"/>
      <c r="D8" s="63"/>
      <c r="E8" s="38">
        <f>(D7-F7)*E5</f>
        <v>0</v>
      </c>
      <c r="F8" s="38"/>
      <c r="G8" s="7">
        <f>(F7-H7)*G5</f>
        <v>-1.5070841999999999E-2</v>
      </c>
      <c r="H8" s="73"/>
      <c r="I8" s="17">
        <f>(H7-J7)*I5</f>
        <v>0</v>
      </c>
      <c r="J8" s="17"/>
      <c r="K8" s="41">
        <f>(J7-L7)*K5</f>
        <v>1.1661880999999999E-2</v>
      </c>
      <c r="L8" s="41"/>
      <c r="M8" s="8">
        <f>(L7-N7)*M5</f>
        <v>1.6326892999999999E-2</v>
      </c>
      <c r="N8" s="8"/>
      <c r="O8" s="32">
        <f>(N7-P7)*O5</f>
        <v>0</v>
      </c>
      <c r="P8" s="17"/>
      <c r="Q8" s="26">
        <f>(P7-R7)*Q5</f>
        <v>-5.7362489999999997E-3</v>
      </c>
      <c r="R8" s="26"/>
      <c r="S8" s="41">
        <f>(R7-T7)*S5</f>
        <v>-1.4239742999999999E-2</v>
      </c>
      <c r="T8" s="41"/>
      <c r="U8" s="7"/>
      <c r="V8" s="7"/>
      <c r="W8" s="8"/>
      <c r="X8" s="51"/>
    </row>
    <row r="9" spans="1:27" ht="20" thickBot="1">
      <c r="A9" s="3"/>
      <c r="B9" s="4" t="s">
        <v>18</v>
      </c>
      <c r="C9" s="70"/>
      <c r="D9" s="71">
        <f>D6/D7</f>
        <v>200</v>
      </c>
      <c r="E9" s="39"/>
      <c r="F9" s="39">
        <f>F6/F7</f>
        <v>-28.4879</v>
      </c>
      <c r="G9" s="10"/>
      <c r="H9" s="10">
        <f>H6/H7</f>
        <v>5.4050711193568342</v>
      </c>
      <c r="I9" s="18"/>
      <c r="J9" s="18">
        <f>J6/J7</f>
        <v>11.05</v>
      </c>
      <c r="K9" s="42"/>
      <c r="L9" s="42">
        <f>L6/L7</f>
        <v>1.6858702243784109</v>
      </c>
      <c r="M9" s="11"/>
      <c r="N9" s="11">
        <f>N6/N7</f>
        <v>2</v>
      </c>
      <c r="O9" s="33"/>
      <c r="P9" s="18">
        <f>P6/P7</f>
        <v>5.63</v>
      </c>
      <c r="Q9" s="27"/>
      <c r="R9" s="27">
        <f>R6/R7</f>
        <v>5.899814471243042</v>
      </c>
      <c r="S9" s="42"/>
      <c r="T9" s="42">
        <f>T6/T7</f>
        <v>-14.06</v>
      </c>
      <c r="U9" s="10"/>
      <c r="V9" s="10"/>
      <c r="W9" s="11"/>
      <c r="X9" s="12">
        <f>X6/X7</f>
        <v>186.94509986303339</v>
      </c>
    </row>
    <row r="10" spans="1:27" ht="19.5" customHeight="1">
      <c r="A10" s="3"/>
      <c r="B10" s="4"/>
      <c r="C10" s="64"/>
      <c r="D10" s="64"/>
      <c r="E10" s="40"/>
      <c r="F10" s="40"/>
      <c r="G10" s="20"/>
      <c r="H10" s="20"/>
      <c r="I10" s="24"/>
      <c r="J10" s="24"/>
      <c r="K10" s="43"/>
      <c r="L10" s="43"/>
      <c r="M10" s="21"/>
      <c r="N10" s="21"/>
      <c r="O10" s="34"/>
      <c r="P10" s="24"/>
      <c r="Q10" s="28"/>
      <c r="R10" s="28"/>
      <c r="S10" s="43"/>
      <c r="T10" s="43"/>
      <c r="U10" s="20"/>
      <c r="V10" s="20"/>
      <c r="W10" s="21"/>
      <c r="X10" s="21"/>
    </row>
    <row r="11" spans="1:27" ht="19">
      <c r="A11" s="3" t="s">
        <v>5</v>
      </c>
      <c r="B11" s="4" t="s">
        <v>2</v>
      </c>
      <c r="C11" s="61">
        <v>0</v>
      </c>
      <c r="D11" s="61"/>
      <c r="E11" s="54">
        <f>C11+(D9*D12)</f>
        <v>13.28</v>
      </c>
      <c r="F11" s="54"/>
      <c r="G11" s="7">
        <f>E11+(F9*F12)</f>
        <v>11.388403439999999</v>
      </c>
      <c r="H11" s="7"/>
      <c r="I11" s="17">
        <f>G11+(H9*H12)</f>
        <v>10.819612515831428</v>
      </c>
      <c r="J11" s="17"/>
      <c r="K11" s="41">
        <f>I11+(J9*J12)</f>
        <v>9.6567897567461429</v>
      </c>
      <c r="L11" s="41"/>
      <c r="M11" s="8">
        <f>K11+(L9*L12)</f>
        <v>9.6692373864745687</v>
      </c>
      <c r="N11" s="8"/>
      <c r="O11" s="79">
        <f>M11+(N9*N12)</f>
        <v>9.999741603093101</v>
      </c>
      <c r="P11" s="17"/>
      <c r="Q11" s="26">
        <f>O11+(P9*P12)</f>
        <v>10.930110972874267</v>
      </c>
      <c r="R11" s="26"/>
      <c r="S11" s="41">
        <f>Q11+(R9*R12)</f>
        <v>11.53516214011824</v>
      </c>
      <c r="T11" s="41"/>
      <c r="U11" s="80">
        <f>S11+(T9*T12)</f>
        <v>12.4027129869117</v>
      </c>
      <c r="V11" s="7"/>
      <c r="W11" s="152"/>
      <c r="X11" s="8"/>
      <c r="Y11" s="22"/>
      <c r="Z11" s="23"/>
      <c r="AA11" s="15"/>
    </row>
    <row r="12" spans="1:27" ht="19">
      <c r="A12" s="13" t="s">
        <v>6</v>
      </c>
      <c r="B12" s="4" t="s">
        <v>19</v>
      </c>
      <c r="C12" s="61"/>
      <c r="D12" s="61">
        <v>6.6400000000000001E-2</v>
      </c>
      <c r="E12" s="38"/>
      <c r="F12" s="38">
        <f>D12+(E8*E11)</f>
        <v>6.6400000000000001E-2</v>
      </c>
      <c r="G12" s="7"/>
      <c r="H12" s="7">
        <f>F12+(G8*G11)</f>
        <v>-0.10523282887649647</v>
      </c>
      <c r="I12" s="17"/>
      <c r="J12" s="17">
        <f>H12+(I8*I11)</f>
        <v>-0.10523282887649647</v>
      </c>
      <c r="K12" s="41"/>
      <c r="L12" s="41">
        <f>J12+(K8*K11)</f>
        <v>7.3835041086959818E-3</v>
      </c>
      <c r="M12" s="8"/>
      <c r="N12" s="8">
        <f>L12+(M8*M11)</f>
        <v>0.1652521083092659</v>
      </c>
      <c r="O12" s="32"/>
      <c r="P12" s="17">
        <f>N12+(O8*O11)</f>
        <v>0.1652521083092659</v>
      </c>
      <c r="Q12" s="26"/>
      <c r="R12" s="26">
        <f>P12+(Q8*Q11)</f>
        <v>0.10255427017122686</v>
      </c>
      <c r="S12" s="41"/>
      <c r="T12" s="41">
        <f>R12+(S8*S11)</f>
        <v>-6.1703474167386876E-2</v>
      </c>
      <c r="U12" s="7"/>
      <c r="V12" s="7"/>
      <c r="W12" s="8"/>
      <c r="X12" s="8"/>
      <c r="Y12" s="3"/>
    </row>
    <row r="13" spans="1:27" ht="19">
      <c r="A13" s="13" t="s">
        <v>8</v>
      </c>
      <c r="B13" s="3"/>
      <c r="C13" s="61"/>
      <c r="D13" s="61"/>
      <c r="E13" s="38"/>
      <c r="F13" s="38"/>
      <c r="G13" s="7"/>
      <c r="H13" s="7"/>
      <c r="I13" s="17"/>
      <c r="J13" s="17"/>
      <c r="K13" s="41"/>
      <c r="L13" s="41"/>
      <c r="M13" s="8"/>
      <c r="N13" s="8"/>
      <c r="O13" s="32"/>
      <c r="P13" s="17"/>
      <c r="Q13" s="26"/>
      <c r="R13" s="26"/>
      <c r="S13" s="41"/>
      <c r="T13" s="41"/>
      <c r="U13" s="7"/>
      <c r="V13" s="7"/>
      <c r="W13" s="8"/>
      <c r="X13" s="8"/>
    </row>
    <row r="14" spans="1:27" ht="19">
      <c r="A14" s="13"/>
      <c r="B14" s="4"/>
      <c r="C14" s="61"/>
      <c r="D14" s="61"/>
      <c r="E14" s="38"/>
      <c r="F14" s="38"/>
      <c r="G14" s="7"/>
      <c r="H14" s="7"/>
      <c r="I14" s="17"/>
      <c r="J14" s="17"/>
      <c r="K14" s="41"/>
      <c r="L14" s="41"/>
      <c r="M14" s="8"/>
      <c r="N14" s="8"/>
      <c r="O14" s="32"/>
      <c r="P14" s="17"/>
      <c r="Q14" s="26"/>
      <c r="R14" s="26"/>
      <c r="S14" s="41"/>
      <c r="T14" s="41"/>
      <c r="U14" s="7"/>
      <c r="V14" s="7"/>
      <c r="W14" s="8"/>
      <c r="X14" s="8"/>
      <c r="Y14" s="3"/>
    </row>
    <row r="15" spans="1:27" ht="19">
      <c r="A15" s="3" t="s">
        <v>4</v>
      </c>
      <c r="B15" s="4" t="s">
        <v>2</v>
      </c>
      <c r="C15" s="61">
        <v>10</v>
      </c>
      <c r="D15" s="61"/>
      <c r="E15" s="38">
        <f>C15+(D9*D16)</f>
        <v>-10</v>
      </c>
      <c r="F15" s="38"/>
      <c r="G15" s="7">
        <f>E15+(F9*F16)</f>
        <v>-7.1512099999999998</v>
      </c>
      <c r="H15" s="7"/>
      <c r="I15" s="17">
        <f>G15+(H9*H16)</f>
        <v>-7.1091868907826301</v>
      </c>
      <c r="J15" s="17"/>
      <c r="K15" s="41">
        <f>I15+(J9*J16)</f>
        <v>-7.023275836774669</v>
      </c>
      <c r="L15" s="41"/>
      <c r="M15" s="8">
        <f>K15+(L9*L16)</f>
        <v>-7.1482491453465942</v>
      </c>
      <c r="N15" s="8"/>
      <c r="O15" s="32">
        <f>M15+(N9*N16)</f>
        <v>-7.5299262452530682</v>
      </c>
      <c r="P15" s="17"/>
      <c r="Q15" s="26">
        <f>O15+(P9*P16)</f>
        <v>-8.6043472814897921</v>
      </c>
      <c r="R15" s="26"/>
      <c r="S15" s="41">
        <f>Q15+(R9*R16)</f>
        <v>-9.4390640741724638</v>
      </c>
      <c r="T15" s="41"/>
      <c r="U15" s="7"/>
      <c r="V15" s="7"/>
      <c r="W15" s="8">
        <f>S15+(X9*T16)</f>
        <v>-10.761144472979362</v>
      </c>
      <c r="X15" s="8"/>
      <c r="Y15" s="36"/>
      <c r="Z15" s="22"/>
      <c r="AA15" s="15"/>
    </row>
    <row r="16" spans="1:27" ht="19">
      <c r="A16" s="13" t="s">
        <v>3</v>
      </c>
      <c r="B16" s="4" t="s">
        <v>19</v>
      </c>
      <c r="C16" s="61"/>
      <c r="D16" s="61">
        <v>-0.1</v>
      </c>
      <c r="E16" s="38"/>
      <c r="F16" s="62">
        <f>D16+(E8*E15)</f>
        <v>-0.1</v>
      </c>
      <c r="G16" s="7"/>
      <c r="H16" s="7">
        <f>F16+(G8*G15)</f>
        <v>7.774756018819981E-3</v>
      </c>
      <c r="I16" s="17"/>
      <c r="J16" s="17">
        <f>H16+(I8*I15)</f>
        <v>7.774756018819981E-3</v>
      </c>
      <c r="K16" s="41"/>
      <c r="L16" s="41">
        <f>J16+(K8*K15)</f>
        <v>-7.4129851019821627E-2</v>
      </c>
      <c r="M16" s="8"/>
      <c r="N16" s="8">
        <f>L16+(M8*M15)</f>
        <v>-0.1908385499532369</v>
      </c>
      <c r="O16" s="32"/>
      <c r="P16" s="17">
        <f>N16+(O8*O15)</f>
        <v>-0.1908385499532369</v>
      </c>
      <c r="Q16" s="26"/>
      <c r="R16" s="26">
        <f>P16+(Q8*Q15)</f>
        <v>-0.14148187146413838</v>
      </c>
      <c r="S16" s="41"/>
      <c r="T16" s="41">
        <f>R16+(S8*S15)</f>
        <v>-7.0720248873895608E-3</v>
      </c>
      <c r="U16" s="7"/>
      <c r="V16" s="7"/>
      <c r="W16" s="53"/>
      <c r="X16" s="8"/>
    </row>
    <row r="17" spans="1:25" ht="19">
      <c r="A17" s="13" t="s">
        <v>7</v>
      </c>
      <c r="B17" s="4"/>
      <c r="C17" s="61"/>
      <c r="D17" s="61"/>
      <c r="E17" s="38"/>
      <c r="F17" s="38"/>
      <c r="G17" s="7"/>
      <c r="H17" s="7"/>
      <c r="I17" s="17"/>
      <c r="J17" s="17"/>
      <c r="K17" s="41"/>
      <c r="L17" s="41"/>
      <c r="M17" s="8"/>
      <c r="N17" s="8"/>
      <c r="O17" s="32"/>
      <c r="P17" s="17"/>
      <c r="Q17" s="26"/>
      <c r="R17" s="26"/>
      <c r="S17" s="41"/>
      <c r="T17" s="41"/>
      <c r="U17" s="7"/>
      <c r="V17" s="7"/>
      <c r="W17" s="8"/>
      <c r="X17" s="8"/>
      <c r="Y17" s="3"/>
    </row>
    <row r="18" spans="1:25" ht="19">
      <c r="A18" s="3"/>
      <c r="B18" s="3"/>
      <c r="C18" s="3"/>
      <c r="D18" s="3"/>
      <c r="E18" s="14"/>
      <c r="F18" s="3"/>
      <c r="G18" s="3"/>
      <c r="H18" s="3"/>
      <c r="I18" s="3"/>
      <c r="J18" s="3"/>
      <c r="K18" s="3"/>
      <c r="L18" s="3"/>
      <c r="M18" s="3"/>
      <c r="N18" s="3"/>
      <c r="O18" s="30"/>
      <c r="P18" s="3"/>
      <c r="Q18" s="3"/>
      <c r="R18" s="3"/>
      <c r="S18" s="3"/>
      <c r="T18" s="3"/>
      <c r="U18" s="3"/>
      <c r="V18" s="3"/>
      <c r="W18" s="14"/>
      <c r="X18" s="3"/>
    </row>
    <row r="19" spans="1:25" ht="19">
      <c r="A19" s="3"/>
      <c r="B19" s="3"/>
      <c r="C19" s="14" t="s">
        <v>30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0"/>
      <c r="O19" s="3"/>
      <c r="P19" s="3"/>
      <c r="Q19" s="3"/>
      <c r="R19" s="3"/>
      <c r="S19" s="3"/>
      <c r="T19" s="14" t="s">
        <v>31</v>
      </c>
      <c r="U19" s="3"/>
    </row>
  </sheetData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ED5CA-82F5-B24E-A76B-78A76E770664}">
  <dimension ref="A1:AA19"/>
  <sheetViews>
    <sheetView tabSelected="1" workbookViewId="0">
      <selection activeCell="A14" sqref="A14"/>
    </sheetView>
  </sheetViews>
  <sheetFormatPr baseColWidth="10" defaultColWidth="8.83203125" defaultRowHeight="16"/>
  <cols>
    <col min="1" max="1" width="46" style="110" customWidth="1"/>
    <col min="2" max="2" width="7.83203125" style="110" customWidth="1"/>
    <col min="3" max="14" width="10.83203125" style="110" customWidth="1"/>
    <col min="15" max="15" width="10.83203125" style="151" customWidth="1"/>
    <col min="16" max="25" width="10.83203125" style="110" customWidth="1"/>
    <col min="26" max="27" width="18.1640625" style="110" bestFit="1" customWidth="1"/>
    <col min="28" max="30" width="8.83203125" style="110"/>
    <col min="31" max="31" width="156.5" style="110" bestFit="1" customWidth="1"/>
    <col min="32" max="16384" width="8.83203125" style="110"/>
  </cols>
  <sheetData>
    <row r="1" spans="1:27" s="85" customFormat="1" ht="25" thickBot="1">
      <c r="A1" s="85" t="s">
        <v>15</v>
      </c>
      <c r="O1" s="86"/>
    </row>
    <row r="2" spans="1:27" s="88" customFormat="1" ht="25" thickBot="1">
      <c r="A2" s="87" t="s">
        <v>28</v>
      </c>
      <c r="O2" s="89"/>
    </row>
    <row r="3" spans="1:27" s="92" customFormat="1" ht="19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90"/>
      <c r="Q3" s="90"/>
      <c r="R3" s="90"/>
      <c r="S3" s="90"/>
      <c r="T3" s="90"/>
      <c r="U3" s="90"/>
      <c r="V3" s="90"/>
      <c r="W3" s="90"/>
      <c r="X3" s="90"/>
    </row>
    <row r="4" spans="1:27" s="93" customFormat="1" ht="41" thickBot="1">
      <c r="A4" s="81"/>
      <c r="B4" s="81"/>
      <c r="C4" s="81"/>
      <c r="D4" s="81" t="s">
        <v>21</v>
      </c>
      <c r="F4" s="81" t="s">
        <v>32</v>
      </c>
      <c r="H4" s="81" t="s">
        <v>11</v>
      </c>
      <c r="J4" s="81" t="s">
        <v>12</v>
      </c>
      <c r="L4" s="81" t="s">
        <v>13</v>
      </c>
      <c r="N4" s="81" t="s">
        <v>14</v>
      </c>
      <c r="P4" s="94" t="s">
        <v>27</v>
      </c>
      <c r="Q4" s="82"/>
      <c r="R4" s="82" t="s">
        <v>9</v>
      </c>
      <c r="S4" s="81"/>
      <c r="T4" s="82" t="s">
        <v>10</v>
      </c>
      <c r="U4" s="82"/>
      <c r="V4" s="81" t="s">
        <v>24</v>
      </c>
      <c r="X4" s="81" t="s">
        <v>20</v>
      </c>
    </row>
    <row r="5" spans="1:27" ht="19">
      <c r="A5" s="95"/>
      <c r="B5" s="96" t="s">
        <v>16</v>
      </c>
      <c r="C5" s="97"/>
      <c r="D5" s="98"/>
      <c r="E5" s="99">
        <v>0</v>
      </c>
      <c r="F5" s="99"/>
      <c r="G5" s="100">
        <v>2.4426E-2</v>
      </c>
      <c r="H5" s="101"/>
      <c r="I5" s="102">
        <v>0</v>
      </c>
      <c r="J5" s="102"/>
      <c r="K5" s="103">
        <v>-1.7968999999999999E-2</v>
      </c>
      <c r="L5" s="104"/>
      <c r="M5" s="105">
        <v>2.5156999999999999E-2</v>
      </c>
      <c r="N5" s="106"/>
      <c r="O5" s="107">
        <v>0</v>
      </c>
      <c r="P5" s="102"/>
      <c r="Q5" s="108">
        <v>9.2969999999999997E-3</v>
      </c>
      <c r="R5" s="108"/>
      <c r="S5" s="103">
        <v>-2.3078999999999999E-2</v>
      </c>
      <c r="T5" s="103"/>
      <c r="U5" s="100"/>
      <c r="V5" s="100"/>
      <c r="W5" s="105"/>
      <c r="X5" s="109"/>
      <c r="Y5" s="95"/>
    </row>
    <row r="6" spans="1:27" ht="19">
      <c r="A6" s="95"/>
      <c r="B6" s="96" t="s">
        <v>0</v>
      </c>
      <c r="C6" s="111"/>
      <c r="D6" s="112">
        <v>200</v>
      </c>
      <c r="E6" s="113"/>
      <c r="F6" s="114">
        <v>-28.4879</v>
      </c>
      <c r="G6" s="115"/>
      <c r="H6" s="116">
        <v>8.74</v>
      </c>
      <c r="I6" s="117"/>
      <c r="J6" s="118">
        <v>11.05</v>
      </c>
      <c r="K6" s="119"/>
      <c r="L6" s="120">
        <v>2.78</v>
      </c>
      <c r="M6" s="121"/>
      <c r="N6" s="122">
        <v>2</v>
      </c>
      <c r="O6" s="123"/>
      <c r="P6" s="118">
        <v>5.63</v>
      </c>
      <c r="Q6" s="124"/>
      <c r="R6" s="124">
        <v>9.5399999999999991</v>
      </c>
      <c r="S6" s="120"/>
      <c r="T6" s="155">
        <v>-14.06</v>
      </c>
      <c r="U6" s="116"/>
      <c r="V6" s="125"/>
      <c r="W6" s="122"/>
      <c r="X6" s="126">
        <f>-S11/T12</f>
        <v>186.94509986303339</v>
      </c>
      <c r="Y6" s="95"/>
    </row>
    <row r="7" spans="1:27" ht="19">
      <c r="A7" s="95"/>
      <c r="B7" s="96" t="s">
        <v>17</v>
      </c>
      <c r="C7" s="111"/>
      <c r="D7" s="112">
        <v>1</v>
      </c>
      <c r="E7" s="113"/>
      <c r="F7" s="113">
        <v>1</v>
      </c>
      <c r="G7" s="115"/>
      <c r="H7" s="116">
        <v>1.617</v>
      </c>
      <c r="I7" s="117"/>
      <c r="J7" s="118">
        <v>1</v>
      </c>
      <c r="K7" s="119"/>
      <c r="L7" s="120">
        <v>1.649</v>
      </c>
      <c r="M7" s="121"/>
      <c r="N7" s="122">
        <v>1</v>
      </c>
      <c r="O7" s="123"/>
      <c r="P7" s="118">
        <v>1</v>
      </c>
      <c r="Q7" s="124"/>
      <c r="R7" s="124">
        <v>1.617</v>
      </c>
      <c r="S7" s="120"/>
      <c r="T7" s="120">
        <v>1</v>
      </c>
      <c r="U7" s="116"/>
      <c r="V7" s="116"/>
      <c r="W7" s="122"/>
      <c r="X7" s="126">
        <v>1</v>
      </c>
      <c r="Y7" s="95"/>
    </row>
    <row r="8" spans="1:27" ht="19">
      <c r="A8" s="95"/>
      <c r="B8" s="127" t="s">
        <v>1</v>
      </c>
      <c r="C8" s="128"/>
      <c r="D8" s="129"/>
      <c r="E8" s="113">
        <f>(D7-F7)*E5</f>
        <v>0</v>
      </c>
      <c r="F8" s="113"/>
      <c r="G8" s="116">
        <f>(F7-H7)*G5</f>
        <v>-1.5070841999999999E-2</v>
      </c>
      <c r="H8" s="115"/>
      <c r="I8" s="118">
        <f>(H7-J7)*I5</f>
        <v>0</v>
      </c>
      <c r="J8" s="118"/>
      <c r="K8" s="120">
        <f>(J7-L7)*K5</f>
        <v>1.1661880999999999E-2</v>
      </c>
      <c r="L8" s="120"/>
      <c r="M8" s="122">
        <f>(L7-N7)*M5</f>
        <v>1.6326892999999999E-2</v>
      </c>
      <c r="N8" s="122"/>
      <c r="O8" s="123">
        <f>(N7-P7)*O5</f>
        <v>0</v>
      </c>
      <c r="P8" s="118"/>
      <c r="Q8" s="124">
        <f>(P7-R7)*Q5</f>
        <v>-5.7362489999999997E-3</v>
      </c>
      <c r="R8" s="124"/>
      <c r="S8" s="120">
        <f>(R7-T7)*S5</f>
        <v>-1.4239742999999999E-2</v>
      </c>
      <c r="T8" s="120"/>
      <c r="U8" s="116"/>
      <c r="V8" s="116"/>
      <c r="W8" s="122"/>
      <c r="X8" s="126"/>
    </row>
    <row r="9" spans="1:27" ht="20" thickBot="1">
      <c r="A9" s="95"/>
      <c r="B9" s="96" t="s">
        <v>18</v>
      </c>
      <c r="C9" s="130"/>
      <c r="D9" s="131">
        <f>D6/D7</f>
        <v>200</v>
      </c>
      <c r="E9" s="132"/>
      <c r="F9" s="132">
        <f>F6/F7</f>
        <v>-28.4879</v>
      </c>
      <c r="G9" s="133"/>
      <c r="H9" s="133">
        <f>H6/H7</f>
        <v>5.4050711193568342</v>
      </c>
      <c r="I9" s="134"/>
      <c r="J9" s="134">
        <f>J6/J7</f>
        <v>11.05</v>
      </c>
      <c r="K9" s="135"/>
      <c r="L9" s="135">
        <f>L6/L7</f>
        <v>1.6858702243784109</v>
      </c>
      <c r="M9" s="136"/>
      <c r="N9" s="136">
        <f>N6/N7</f>
        <v>2</v>
      </c>
      <c r="O9" s="137"/>
      <c r="P9" s="134">
        <f>P6/P7</f>
        <v>5.63</v>
      </c>
      <c r="Q9" s="138"/>
      <c r="R9" s="138">
        <f>R6/R7</f>
        <v>5.899814471243042</v>
      </c>
      <c r="S9" s="135"/>
      <c r="T9" s="135">
        <f>T6/T7</f>
        <v>-14.06</v>
      </c>
      <c r="U9" s="133"/>
      <c r="V9" s="133"/>
      <c r="W9" s="136"/>
      <c r="X9" s="139">
        <f>X6/X7</f>
        <v>186.94509986303339</v>
      </c>
    </row>
    <row r="10" spans="1:27" ht="19.5" customHeight="1">
      <c r="A10" s="95"/>
      <c r="B10" s="96"/>
      <c r="C10" s="140"/>
      <c r="D10" s="140"/>
      <c r="E10" s="141"/>
      <c r="F10" s="141"/>
      <c r="G10" s="142"/>
      <c r="H10" s="142"/>
      <c r="I10" s="143"/>
      <c r="J10" s="143"/>
      <c r="K10" s="144"/>
      <c r="L10" s="144"/>
      <c r="M10" s="145"/>
      <c r="N10" s="145"/>
      <c r="O10" s="146"/>
      <c r="P10" s="143"/>
      <c r="Q10" s="147"/>
      <c r="R10" s="147"/>
      <c r="S10" s="144"/>
      <c r="T10" s="144"/>
      <c r="U10" s="142"/>
      <c r="V10" s="142"/>
      <c r="W10" s="145"/>
      <c r="X10" s="145"/>
    </row>
    <row r="11" spans="1:27" ht="19">
      <c r="A11" s="95" t="s">
        <v>5</v>
      </c>
      <c r="B11" s="96" t="s">
        <v>2</v>
      </c>
      <c r="C11" s="112">
        <v>0</v>
      </c>
      <c r="D11" s="112"/>
      <c r="E11" s="114">
        <f>C11+(D9*D12)</f>
        <v>13.28</v>
      </c>
      <c r="F11" s="114"/>
      <c r="G11" s="116">
        <f>E11+(F9*F12)</f>
        <v>11.388403439999999</v>
      </c>
      <c r="H11" s="116"/>
      <c r="I11" s="118">
        <f>G11+(H9*H12)</f>
        <v>10.819612515831428</v>
      </c>
      <c r="J11" s="118"/>
      <c r="K11" s="120">
        <f>I11+(J9*J12)</f>
        <v>9.6567897567461429</v>
      </c>
      <c r="L11" s="120"/>
      <c r="M11" s="122">
        <f>K11+(L9*L12)</f>
        <v>9.6692373864745687</v>
      </c>
      <c r="N11" s="122"/>
      <c r="O11" s="148">
        <f>M11+(N9*N12)</f>
        <v>9.999741603093101</v>
      </c>
      <c r="P11" s="118"/>
      <c r="Q11" s="124">
        <f>O11+(P9*P12)</f>
        <v>10.930110972874267</v>
      </c>
      <c r="R11" s="124"/>
      <c r="S11" s="120">
        <f>Q11+(R9*R12)</f>
        <v>11.53516214011824</v>
      </c>
      <c r="T11" s="120"/>
      <c r="U11" s="125">
        <f>S11+(T9*T12)</f>
        <v>12.4027129869117</v>
      </c>
      <c r="V11" s="116"/>
      <c r="W11" s="122"/>
      <c r="X11" s="122"/>
      <c r="Y11" s="83"/>
      <c r="Z11" s="83"/>
      <c r="AA11" s="95"/>
    </row>
    <row r="12" spans="1:27" ht="19">
      <c r="A12" s="83" t="s">
        <v>6</v>
      </c>
      <c r="B12" s="96" t="s">
        <v>19</v>
      </c>
      <c r="C12" s="112"/>
      <c r="D12" s="112">
        <v>6.6400000000000001E-2</v>
      </c>
      <c r="E12" s="113"/>
      <c r="F12" s="113">
        <f>D12+(E8*E11)</f>
        <v>6.6400000000000001E-2</v>
      </c>
      <c r="G12" s="116"/>
      <c r="H12" s="116">
        <f>F12+(G8*G11)</f>
        <v>-0.10523282887649647</v>
      </c>
      <c r="I12" s="118"/>
      <c r="J12" s="118">
        <f>H12+(I8*I11)</f>
        <v>-0.10523282887649647</v>
      </c>
      <c r="K12" s="120"/>
      <c r="L12" s="120">
        <f>J12+(K8*K11)</f>
        <v>7.3835041086959818E-3</v>
      </c>
      <c r="M12" s="122"/>
      <c r="N12" s="122">
        <f>L12+(M8*M11)</f>
        <v>0.1652521083092659</v>
      </c>
      <c r="O12" s="123"/>
      <c r="P12" s="118">
        <f>N12+(O8*O11)</f>
        <v>0.1652521083092659</v>
      </c>
      <c r="Q12" s="124"/>
      <c r="R12" s="124">
        <f>P12+(Q8*Q11)</f>
        <v>0.10255427017122686</v>
      </c>
      <c r="S12" s="120"/>
      <c r="T12" s="120">
        <f>R12+(S8*S11)</f>
        <v>-6.1703474167386876E-2</v>
      </c>
      <c r="U12" s="116"/>
      <c r="V12" s="116"/>
      <c r="W12" s="122"/>
      <c r="X12" s="122"/>
      <c r="Y12" s="95"/>
    </row>
    <row r="13" spans="1:27" ht="19">
      <c r="A13" s="83" t="s">
        <v>25</v>
      </c>
      <c r="B13" s="95"/>
      <c r="C13" s="112"/>
      <c r="D13" s="112"/>
      <c r="E13" s="113"/>
      <c r="F13" s="113"/>
      <c r="G13" s="116"/>
      <c r="H13" s="116"/>
      <c r="I13" s="118"/>
      <c r="J13" s="118"/>
      <c r="K13" s="120"/>
      <c r="L13" s="120"/>
      <c r="M13" s="122"/>
      <c r="N13" s="122"/>
      <c r="O13" s="123"/>
      <c r="P13" s="118"/>
      <c r="Q13" s="124"/>
      <c r="R13" s="124"/>
      <c r="S13" s="120"/>
      <c r="T13" s="120"/>
      <c r="U13" s="116"/>
      <c r="V13" s="116"/>
      <c r="W13" s="122"/>
      <c r="X13" s="122"/>
    </row>
    <row r="14" spans="1:27" ht="19">
      <c r="A14" s="83"/>
      <c r="B14" s="96"/>
      <c r="C14" s="112"/>
      <c r="D14" s="112"/>
      <c r="E14" s="113"/>
      <c r="F14" s="113"/>
      <c r="G14" s="116"/>
      <c r="H14" s="116"/>
      <c r="I14" s="118"/>
      <c r="J14" s="118"/>
      <c r="K14" s="120"/>
      <c r="L14" s="120"/>
      <c r="M14" s="122"/>
      <c r="N14" s="122"/>
      <c r="O14" s="123"/>
      <c r="P14" s="118"/>
      <c r="Q14" s="124"/>
      <c r="R14" s="124"/>
      <c r="S14" s="120"/>
      <c r="T14" s="120"/>
      <c r="U14" s="116"/>
      <c r="V14" s="116"/>
      <c r="W14" s="122"/>
      <c r="X14" s="122"/>
      <c r="Y14" s="95"/>
    </row>
    <row r="15" spans="1:27" ht="19">
      <c r="A15" s="95" t="s">
        <v>4</v>
      </c>
      <c r="B15" s="96" t="s">
        <v>2</v>
      </c>
      <c r="C15" s="112">
        <v>10</v>
      </c>
      <c r="D15" s="112"/>
      <c r="E15" s="113">
        <f>C15+(D9*D16)</f>
        <v>-10</v>
      </c>
      <c r="F15" s="113"/>
      <c r="G15" s="116">
        <f>E15+(F9*F16)</f>
        <v>-7.1512099999999998</v>
      </c>
      <c r="H15" s="116"/>
      <c r="I15" s="118">
        <f>G15+(H9*H16)</f>
        <v>-7.1091868907826301</v>
      </c>
      <c r="J15" s="118"/>
      <c r="K15" s="120">
        <f>I15+(J9*J16)</f>
        <v>-7.023275836774669</v>
      </c>
      <c r="L15" s="120"/>
      <c r="M15" s="122">
        <f>K15+(L9*L16)</f>
        <v>-7.1482491453465942</v>
      </c>
      <c r="N15" s="122"/>
      <c r="O15" s="123">
        <f>M15+(N9*N16)</f>
        <v>-7.5299262452530682</v>
      </c>
      <c r="P15" s="118"/>
      <c r="Q15" s="124">
        <f>O15+(P9*P16)</f>
        <v>-8.6043472814897921</v>
      </c>
      <c r="R15" s="124"/>
      <c r="S15" s="120">
        <f>Q15+(R9*R16)</f>
        <v>-9.4390640741724638</v>
      </c>
      <c r="T15" s="120"/>
      <c r="U15" s="116"/>
      <c r="V15" s="116"/>
      <c r="W15" s="122">
        <f>S15+(X9*T16)</f>
        <v>-10.761144472979362</v>
      </c>
      <c r="X15" s="122"/>
      <c r="Y15" s="84"/>
      <c r="Z15" s="83"/>
      <c r="AA15" s="95"/>
    </row>
    <row r="16" spans="1:27" ht="19">
      <c r="A16" s="83" t="s">
        <v>3</v>
      </c>
      <c r="B16" s="96" t="s">
        <v>19</v>
      </c>
      <c r="C16" s="112"/>
      <c r="D16" s="112">
        <v>-0.1</v>
      </c>
      <c r="E16" s="113"/>
      <c r="F16" s="113">
        <f>D16+(E8*E15)</f>
        <v>-0.1</v>
      </c>
      <c r="G16" s="116"/>
      <c r="H16" s="116">
        <f>F16+(G8*G15)</f>
        <v>7.774756018819981E-3</v>
      </c>
      <c r="I16" s="118"/>
      <c r="J16" s="118">
        <f>H16+(I8*I15)</f>
        <v>7.774756018819981E-3</v>
      </c>
      <c r="K16" s="120"/>
      <c r="L16" s="120">
        <f>J16+(K8*K15)</f>
        <v>-7.4129851019821627E-2</v>
      </c>
      <c r="M16" s="122"/>
      <c r="N16" s="122">
        <f>L16+(M8*M15)</f>
        <v>-0.1908385499532369</v>
      </c>
      <c r="O16" s="123"/>
      <c r="P16" s="118">
        <f>N16+(O8*O15)</f>
        <v>-0.1908385499532369</v>
      </c>
      <c r="Q16" s="124"/>
      <c r="R16" s="124">
        <f>P16+(Q8*Q15)</f>
        <v>-0.14148187146413838</v>
      </c>
      <c r="S16" s="120"/>
      <c r="T16" s="120">
        <f>R16+(S8*S15)</f>
        <v>-7.0720248873895608E-3</v>
      </c>
      <c r="U16" s="116"/>
      <c r="V16" s="116"/>
      <c r="W16" s="149"/>
      <c r="X16" s="122"/>
    </row>
    <row r="17" spans="1:25" ht="19">
      <c r="A17" s="83" t="s">
        <v>26</v>
      </c>
      <c r="B17" s="96"/>
      <c r="C17" s="112"/>
      <c r="D17" s="112"/>
      <c r="E17" s="113"/>
      <c r="F17" s="113"/>
      <c r="G17" s="116"/>
      <c r="H17" s="116"/>
      <c r="I17" s="118"/>
      <c r="J17" s="118"/>
      <c r="K17" s="120"/>
      <c r="L17" s="120"/>
      <c r="M17" s="122"/>
      <c r="N17" s="122"/>
      <c r="O17" s="123"/>
      <c r="P17" s="118"/>
      <c r="Q17" s="124"/>
      <c r="R17" s="124"/>
      <c r="S17" s="120"/>
      <c r="T17" s="120"/>
      <c r="U17" s="116"/>
      <c r="V17" s="116"/>
      <c r="W17" s="122"/>
      <c r="X17" s="122"/>
      <c r="Y17" s="95"/>
    </row>
    <row r="18" spans="1:25" ht="19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150"/>
      <c r="P18" s="95"/>
      <c r="Q18" s="95"/>
      <c r="R18" s="95"/>
      <c r="S18" s="95"/>
      <c r="T18" s="95"/>
      <c r="U18" s="95"/>
      <c r="V18" s="95"/>
      <c r="W18" s="95"/>
      <c r="X18" s="95"/>
    </row>
    <row r="19" spans="1:25" ht="19">
      <c r="A19" s="95"/>
      <c r="B19" s="95"/>
      <c r="C19" s="95" t="s">
        <v>33</v>
      </c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150"/>
      <c r="O19" s="95"/>
      <c r="P19" s="95"/>
      <c r="Q19" s="95"/>
      <c r="R19" s="95"/>
      <c r="S19" s="95"/>
      <c r="T19" s="95" t="s">
        <v>34</v>
      </c>
      <c r="U19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Locate EP and XP</vt:lpstr>
      <vt:lpstr>BACKUP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2023-01-10T21:43:37Z</dcterms:created>
  <dcterms:modified xsi:type="dcterms:W3CDTF">2023-01-22T04:52:26Z</dcterms:modified>
</cp:coreProperties>
</file>