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ded9b152b46ed7d/My-Docs-off-Old -PC^M/______OWNRESEARCH/Gp Theory ^0 Symmetry/DOUBLE COVERS/"/>
    </mc:Choice>
  </mc:AlternateContent>
  <xr:revisionPtr revIDLastSave="0" documentId="8_{6F7717BA-9F47-4ADD-AC19-FDD906C9C8F4}" xr6:coauthVersionLast="47" xr6:coauthVersionMax="47" xr10:uidLastSave="{00000000-0000-0000-0000-000000000000}"/>
  <bookViews>
    <workbookView xWindow="390" yWindow="390" windowWidth="15975" windowHeight="13980" xr2:uid="{63047FEF-BC05-4910-BB8C-6EC5819933B1}"/>
  </bookViews>
  <sheets>
    <sheet name="U(1) SO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8" i="1" l="1"/>
  <c r="J28" i="1"/>
  <c r="N28" i="1" s="1"/>
  <c r="E28" i="1"/>
  <c r="S28" i="1" s="1"/>
  <c r="C28" i="1"/>
  <c r="Q28" i="1" s="1"/>
  <c r="N27" i="1"/>
  <c r="L27" i="1"/>
  <c r="J27" i="1"/>
  <c r="E27" i="1"/>
  <c r="S27" i="1" s="1"/>
  <c r="C27" i="1"/>
  <c r="Q27" i="1" s="1"/>
  <c r="S26" i="1"/>
  <c r="L26" i="1"/>
  <c r="J26" i="1"/>
  <c r="Q26" i="1" s="1"/>
  <c r="G26" i="1"/>
  <c r="E26" i="1"/>
  <c r="C26" i="1"/>
  <c r="L25" i="1"/>
  <c r="J25" i="1"/>
  <c r="N25" i="1" s="1"/>
  <c r="E25" i="1"/>
  <c r="S25" i="1" s="1"/>
  <c r="C25" i="1"/>
  <c r="Q25" i="1" s="1"/>
  <c r="N24" i="1"/>
  <c r="L24" i="1"/>
  <c r="J24" i="1"/>
  <c r="E24" i="1"/>
  <c r="S24" i="1" s="1"/>
  <c r="C24" i="1"/>
  <c r="Q24" i="1" s="1"/>
  <c r="S23" i="1"/>
  <c r="L23" i="1"/>
  <c r="J23" i="1"/>
  <c r="Q23" i="1" s="1"/>
  <c r="G23" i="1"/>
  <c r="E23" i="1"/>
  <c r="C23" i="1"/>
  <c r="L22" i="1"/>
  <c r="J22" i="1"/>
  <c r="N22" i="1" s="1"/>
  <c r="E22" i="1"/>
  <c r="S22" i="1" s="1"/>
  <c r="C22" i="1"/>
  <c r="Q22" i="1" s="1"/>
  <c r="N21" i="1"/>
  <c r="L21" i="1"/>
  <c r="J21" i="1"/>
  <c r="E21" i="1"/>
  <c r="S21" i="1" s="1"/>
  <c r="C21" i="1"/>
  <c r="Q21" i="1" s="1"/>
  <c r="S20" i="1"/>
  <c r="L20" i="1"/>
  <c r="J20" i="1"/>
  <c r="Q20" i="1" s="1"/>
  <c r="G20" i="1"/>
  <c r="E20" i="1"/>
  <c r="C20" i="1"/>
  <c r="L19" i="1"/>
  <c r="J19" i="1"/>
  <c r="N19" i="1" s="1"/>
  <c r="E19" i="1"/>
  <c r="S19" i="1" s="1"/>
  <c r="C19" i="1"/>
  <c r="Q19" i="1" s="1"/>
  <c r="N18" i="1"/>
  <c r="L18" i="1"/>
  <c r="J18" i="1"/>
  <c r="E18" i="1"/>
  <c r="S18" i="1" s="1"/>
  <c r="C18" i="1"/>
  <c r="Q18" i="1" s="1"/>
  <c r="S17" i="1"/>
  <c r="L17" i="1"/>
  <c r="J17" i="1"/>
  <c r="Q17" i="1" s="1"/>
  <c r="G17" i="1"/>
  <c r="E17" i="1"/>
  <c r="C17" i="1"/>
  <c r="L16" i="1"/>
  <c r="J16" i="1"/>
  <c r="N16" i="1" s="1"/>
  <c r="E16" i="1"/>
  <c r="S16" i="1" s="1"/>
  <c r="C16" i="1"/>
  <c r="Q16" i="1" s="1"/>
  <c r="N15" i="1"/>
  <c r="L15" i="1"/>
  <c r="J15" i="1"/>
  <c r="E15" i="1"/>
  <c r="S15" i="1" s="1"/>
  <c r="C15" i="1"/>
  <c r="Q15" i="1" s="1"/>
  <c r="S14" i="1"/>
  <c r="L14" i="1"/>
  <c r="J14" i="1"/>
  <c r="Q14" i="1" s="1"/>
  <c r="G14" i="1"/>
  <c r="E14" i="1"/>
  <c r="C14" i="1"/>
  <c r="L13" i="1"/>
  <c r="J13" i="1"/>
  <c r="N13" i="1" s="1"/>
  <c r="E13" i="1"/>
  <c r="S13" i="1" s="1"/>
  <c r="C13" i="1"/>
  <c r="Q13" i="1" s="1"/>
  <c r="N12" i="1"/>
  <c r="L12" i="1"/>
  <c r="J12" i="1"/>
  <c r="E12" i="1"/>
  <c r="S12" i="1" s="1"/>
  <c r="C12" i="1"/>
  <c r="Q12" i="1" s="1"/>
  <c r="S11" i="1"/>
  <c r="L11" i="1"/>
  <c r="J11" i="1"/>
  <c r="Q11" i="1" s="1"/>
  <c r="G11" i="1"/>
  <c r="E11" i="1"/>
  <c r="C11" i="1"/>
  <c r="L10" i="1"/>
  <c r="J10" i="1"/>
  <c r="N10" i="1" s="1"/>
  <c r="E10" i="1"/>
  <c r="S10" i="1" s="1"/>
  <c r="C10" i="1"/>
  <c r="Q10" i="1" s="1"/>
  <c r="N9" i="1"/>
  <c r="L9" i="1"/>
  <c r="J9" i="1"/>
  <c r="E9" i="1"/>
  <c r="S9" i="1" s="1"/>
  <c r="C9" i="1"/>
  <c r="Q9" i="1" s="1"/>
  <c r="S8" i="1"/>
  <c r="L8" i="1"/>
  <c r="J8" i="1"/>
  <c r="Q8" i="1" s="1"/>
  <c r="G8" i="1"/>
  <c r="E8" i="1"/>
  <c r="C8" i="1"/>
  <c r="L7" i="1"/>
  <c r="J7" i="1"/>
  <c r="N7" i="1" s="1"/>
  <c r="E7" i="1"/>
  <c r="S7" i="1" s="1"/>
  <c r="C7" i="1"/>
  <c r="Q7" i="1" s="1"/>
  <c r="N6" i="1"/>
  <c r="L6" i="1"/>
  <c r="J6" i="1"/>
  <c r="E6" i="1"/>
  <c r="S6" i="1" s="1"/>
  <c r="C6" i="1"/>
  <c r="Q6" i="1" s="1"/>
  <c r="S5" i="1"/>
  <c r="L5" i="1"/>
  <c r="J5" i="1"/>
  <c r="Q5" i="1" s="1"/>
  <c r="G5" i="1"/>
  <c r="E5" i="1"/>
  <c r="C5" i="1"/>
  <c r="L4" i="1"/>
  <c r="J4" i="1"/>
  <c r="N4" i="1" s="1"/>
  <c r="E4" i="1"/>
  <c r="S4" i="1" s="1"/>
  <c r="C4" i="1"/>
  <c r="Q4" i="1" s="1"/>
  <c r="N5" i="1" l="1"/>
  <c r="N8" i="1"/>
  <c r="N11" i="1"/>
  <c r="N14" i="1"/>
  <c r="N17" i="1"/>
  <c r="N20" i="1"/>
  <c r="N23" i="1"/>
  <c r="N26" i="1"/>
  <c r="G6" i="1"/>
  <c r="G9" i="1"/>
  <c r="G12" i="1"/>
  <c r="G15" i="1"/>
  <c r="G18" i="1"/>
  <c r="G21" i="1"/>
  <c r="G24" i="1"/>
  <c r="G27" i="1"/>
  <c r="G28" i="1"/>
  <c r="G4" i="1"/>
  <c r="G22" i="1"/>
  <c r="G7" i="1"/>
  <c r="G13" i="1"/>
  <c r="G25" i="1"/>
  <c r="G10" i="1"/>
  <c r="G16" i="1"/>
  <c r="G19" i="1"/>
</calcChain>
</file>

<file path=xl/sharedStrings.xml><?xml version="1.0" encoding="utf-8"?>
<sst xmlns="http://schemas.openxmlformats.org/spreadsheetml/2006/main" count="173" uniqueCount="43">
  <si>
    <t>TABULATING DOUBLE COVER PARAMETERS FOR U(1) OVER SO(2)</t>
  </si>
  <si>
    <t>manually *</t>
  </si>
  <si>
    <r>
      <t>s</t>
    </r>
    <r>
      <rPr>
        <vertAlign val="superscript"/>
        <sz val="11"/>
        <color theme="1"/>
        <rFont val="Aptos Narrow"/>
        <family val="2"/>
        <scheme val="minor"/>
      </rPr>
      <t>-1</t>
    </r>
    <r>
      <rPr>
        <sz val="16"/>
        <color theme="1"/>
        <rFont val="Aptos Narrow"/>
        <family val="2"/>
        <scheme val="minor"/>
      </rPr>
      <t>r</t>
    </r>
    <r>
      <rPr>
        <sz val="11"/>
        <color theme="1"/>
        <rFont val="Aptos Narrow"/>
        <family val="2"/>
        <scheme val="minor"/>
      </rPr>
      <t>s</t>
    </r>
  </si>
  <si>
    <r>
      <t>(-s)</t>
    </r>
    <r>
      <rPr>
        <vertAlign val="superscript"/>
        <sz val="11"/>
        <color theme="1"/>
        <rFont val="Aptos Narrow"/>
        <family val="2"/>
        <scheme val="minor"/>
      </rPr>
      <t>-1</t>
    </r>
    <r>
      <rPr>
        <sz val="16"/>
        <color theme="1"/>
        <rFont val="Aptos Narrow"/>
        <family val="2"/>
        <scheme val="minor"/>
      </rPr>
      <t>r(-</t>
    </r>
    <r>
      <rPr>
        <sz val="11"/>
        <color theme="1"/>
        <rFont val="Aptos Narrow"/>
        <family val="2"/>
        <scheme val="minor"/>
      </rPr>
      <t>s)</t>
    </r>
  </si>
  <si>
    <t>R(θ)</t>
  </si>
  <si>
    <t>cos(θ/2)</t>
  </si>
  <si>
    <t>+</t>
  </si>
  <si>
    <t>sin(θ/2)</t>
  </si>
  <si>
    <t>i</t>
  </si>
  <si>
    <t>Concat()</t>
  </si>
  <si>
    <t>CORRECTED</t>
  </si>
  <si>
    <t>-cos(θ/2)</t>
  </si>
  <si>
    <t>-sin(θ/2)</t>
  </si>
  <si>
    <t>DIFFS</t>
  </si>
  <si>
    <t>1+0i</t>
  </si>
  <si>
    <t>-1-0i</t>
  </si>
  <si>
    <t>0.9659+0.2588i</t>
  </si>
  <si>
    <t>-0.965-0.258i</t>
  </si>
  <si>
    <t>0.8660+0.5i</t>
  </si>
  <si>
    <t>-0.866-0.5i</t>
  </si>
  <si>
    <t>0.7071+0.7071i</t>
  </si>
  <si>
    <t>-0.707-0.707i</t>
  </si>
  <si>
    <t>0.5+0.8660i</t>
  </si>
  <si>
    <t>-0.5-0.866i</t>
  </si>
  <si>
    <t>0.2588+0.9659i</t>
  </si>
  <si>
    <t>-0.258-0.965i</t>
  </si>
  <si>
    <t>0+1i</t>
  </si>
  <si>
    <t>-0-1i</t>
  </si>
  <si>
    <t>-0.258+0.9659i</t>
  </si>
  <si>
    <t>0.2588-0.965i</t>
  </si>
  <si>
    <t>-0.5+0.8660i</t>
  </si>
  <si>
    <t>0.5-0.866i</t>
  </si>
  <si>
    <t>-0.707+0.7071i</t>
  </si>
  <si>
    <t>0.7071-0.707i</t>
  </si>
  <si>
    <t>-0.866+0.5i</t>
  </si>
  <si>
    <t>0.8660-0.5i</t>
  </si>
  <si>
    <t>-0.965+0.2588i</t>
  </si>
  <si>
    <t>0.9659-0.258i</t>
  </si>
  <si>
    <t>-1+0i</t>
  </si>
  <si>
    <t>1-0i</t>
  </si>
  <si>
    <t>0-1i</t>
  </si>
  <si>
    <t>*</t>
  </si>
  <si>
    <t>Still working on complex number manipulations in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</si>
</sst>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vertAlign val="superscript"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/>
    <xf numFmtId="164" fontId="5" fillId="0" borderId="0" xfId="0" quotePrefix="1" applyNumberFormat="1" applyFont="1"/>
    <xf numFmtId="0" fontId="0" fillId="0" borderId="1" xfId="0" quotePrefix="1" applyBorder="1"/>
    <xf numFmtId="164" fontId="0" fillId="3" borderId="1" xfId="0" applyNumberFormat="1" applyFill="1" applyBorder="1"/>
    <xf numFmtId="0" fontId="4" fillId="0" borderId="1" xfId="0" applyFont="1" applyBorder="1" applyAlignment="1">
      <alignment horizontal="center"/>
    </xf>
    <xf numFmtId="0" fontId="6" fillId="0" borderId="0" xfId="0" quotePrefix="1" applyFont="1" applyAlignment="1">
      <alignment horizontal="center"/>
    </xf>
    <xf numFmtId="0" fontId="4" fillId="2" borderId="0" xfId="0" quotePrefix="1" applyFont="1" applyFill="1" applyAlignment="1">
      <alignment horizontal="center"/>
    </xf>
    <xf numFmtId="0" fontId="4" fillId="0" borderId="0" xfId="0" quotePrefix="1" applyFont="1" applyAlignment="1">
      <alignment horizontal="center"/>
    </xf>
    <xf numFmtId="0" fontId="0" fillId="0" borderId="0" xfId="0" quotePrefix="1"/>
    <xf numFmtId="0" fontId="4" fillId="0" borderId="0" xfId="0" applyFont="1" applyAlignment="1">
      <alignment horizontal="center"/>
    </xf>
    <xf numFmtId="164" fontId="0" fillId="0" borderId="0" xfId="0" applyNumberFormat="1"/>
    <xf numFmtId="164" fontId="7" fillId="0" borderId="0" xfId="0" quotePrefix="1" applyNumberFormat="1" applyFont="1"/>
    <xf numFmtId="0" fontId="6" fillId="4" borderId="0" xfId="0" quotePrefix="1" applyFont="1" applyFill="1" applyAlignment="1">
      <alignment horizontal="center"/>
    </xf>
    <xf numFmtId="164" fontId="1" fillId="3" borderId="1" xfId="0" applyNumberFormat="1" applyFont="1" applyFill="1" applyBorder="1"/>
    <xf numFmtId="0" fontId="6" fillId="5" borderId="0" xfId="0" quotePrefix="1" applyFont="1" applyFill="1" applyAlignment="1">
      <alignment horizontal="center"/>
    </xf>
    <xf numFmtId="0" fontId="6" fillId="6" borderId="0" xfId="0" quotePrefix="1" applyFont="1" applyFill="1" applyAlignment="1">
      <alignment horizontal="center"/>
    </xf>
    <xf numFmtId="0" fontId="6" fillId="7" borderId="0" xfId="0" quotePrefix="1" applyFont="1" applyFill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4ED2-6236-41F3-81E5-14DDC808A1B7}">
  <dimension ref="A1:W32"/>
  <sheetViews>
    <sheetView tabSelected="1" workbookViewId="0"/>
  </sheetViews>
  <sheetFormatPr defaultRowHeight="15" x14ac:dyDescent="0.25"/>
  <cols>
    <col min="2" max="2" width="6.140625" customWidth="1"/>
    <col min="3" max="3" width="9.85546875" customWidth="1"/>
    <col min="4" max="4" width="2.140625" customWidth="1"/>
    <col min="5" max="5" width="9.28515625" customWidth="1"/>
    <col min="6" max="6" width="4.7109375" customWidth="1"/>
    <col min="7" max="7" width="15.42578125" customWidth="1"/>
    <col min="8" max="8" width="14.7109375" customWidth="1"/>
    <col min="9" max="9" width="7.42578125" customWidth="1"/>
    <col min="10" max="10" width="9.7109375" customWidth="1"/>
    <col min="11" max="11" width="2.7109375" customWidth="1"/>
    <col min="12" max="12" width="9.42578125" customWidth="1"/>
    <col min="13" max="13" width="3.42578125" customWidth="1"/>
    <col min="14" max="14" width="15.28515625" customWidth="1"/>
    <col min="15" max="15" width="15.28515625" style="2" customWidth="1"/>
    <col min="16" max="16" width="3.5703125" customWidth="1"/>
    <col min="17" max="17" width="16" customWidth="1"/>
  </cols>
  <sheetData>
    <row r="1" spans="1:23" x14ac:dyDescent="0.25">
      <c r="A1" s="1" t="s">
        <v>0</v>
      </c>
    </row>
    <row r="2" spans="1:23" ht="21" x14ac:dyDescent="0.35">
      <c r="H2" s="3" t="s">
        <v>1</v>
      </c>
      <c r="I2" s="3"/>
      <c r="O2" s="3" t="s">
        <v>1</v>
      </c>
      <c r="U2" s="2" t="s">
        <v>2</v>
      </c>
      <c r="W2" s="2" t="s">
        <v>3</v>
      </c>
    </row>
    <row r="3" spans="1:23" x14ac:dyDescent="0.25">
      <c r="B3" s="4" t="s">
        <v>4</v>
      </c>
      <c r="C3" s="4" t="s">
        <v>5</v>
      </c>
      <c r="D3" s="5" t="s">
        <v>6</v>
      </c>
      <c r="E3" s="6" t="s">
        <v>7</v>
      </c>
      <c r="F3" s="7" t="s">
        <v>8</v>
      </c>
      <c r="G3" s="4" t="s">
        <v>9</v>
      </c>
      <c r="H3" s="4" t="s">
        <v>10</v>
      </c>
      <c r="I3" s="4"/>
      <c r="J3" s="8" t="s">
        <v>11</v>
      </c>
      <c r="K3" s="8" t="s">
        <v>6</v>
      </c>
      <c r="L3" s="8" t="s">
        <v>12</v>
      </c>
      <c r="M3" s="9" t="s">
        <v>8</v>
      </c>
      <c r="N3" s="4" t="s">
        <v>9</v>
      </c>
      <c r="O3" s="4" t="s">
        <v>10</v>
      </c>
      <c r="P3" s="4"/>
      <c r="Q3" s="4" t="s">
        <v>5</v>
      </c>
      <c r="R3" s="8" t="s">
        <v>13</v>
      </c>
      <c r="S3" s="4" t="s">
        <v>7</v>
      </c>
    </row>
    <row r="4" spans="1:23" x14ac:dyDescent="0.25">
      <c r="B4" s="10">
        <v>0</v>
      </c>
      <c r="C4" s="11">
        <f>COS(RADIANS(B4/2))</f>
        <v>1</v>
      </c>
      <c r="D4" s="12" t="s">
        <v>6</v>
      </c>
      <c r="E4" s="13">
        <f>SIN(RADIANS(B4/2))</f>
        <v>0</v>
      </c>
      <c r="F4" s="14" t="s">
        <v>8</v>
      </c>
      <c r="G4" s="15" t="str">
        <f>_xlfn.CONCAT(LEFT(C4,6),D4,LEFT(E4,6),F4)</f>
        <v>1+0i</v>
      </c>
      <c r="H4" s="16" t="s">
        <v>14</v>
      </c>
      <c r="I4" s="17"/>
      <c r="J4" s="11">
        <f>-COS(RADIANS(B4/2))</f>
        <v>-1</v>
      </c>
      <c r="K4" s="18" t="s">
        <v>6</v>
      </c>
      <c r="L4" s="11">
        <f>-SIN(RADIANS(B4/2))</f>
        <v>0</v>
      </c>
      <c r="M4" s="19" t="s">
        <v>8</v>
      </c>
      <c r="N4" s="15" t="str">
        <f>_xlfn.CONCAT(LEFT(J4,6),K4,LEFT(L4,6),M4)</f>
        <v>-1+0i</v>
      </c>
      <c r="O4" s="16" t="s">
        <v>15</v>
      </c>
      <c r="Q4" s="20">
        <f>C4-J4</f>
        <v>2</v>
      </c>
      <c r="S4" s="20">
        <f>E4-L4</f>
        <v>0</v>
      </c>
    </row>
    <row r="5" spans="1:23" x14ac:dyDescent="0.25">
      <c r="B5">
        <v>30</v>
      </c>
      <c r="C5" s="11">
        <f t="shared" ref="C5:C28" si="0">COS(RADIANS(B5/2))</f>
        <v>0.96592582628906831</v>
      </c>
      <c r="D5" s="12" t="s">
        <v>6</v>
      </c>
      <c r="E5" s="13">
        <f>SIN(RADIANS(B5/2))</f>
        <v>0.25881904510252074</v>
      </c>
      <c r="F5" s="14" t="s">
        <v>8</v>
      </c>
      <c r="G5" s="15" t="str">
        <f t="shared" ref="G5:G28" si="1">_xlfn.CONCAT(LEFT(C5,6),D5,LEFT(E5,6),F5)</f>
        <v>0.9659+0.2588i</v>
      </c>
      <c r="H5" s="17" t="s">
        <v>16</v>
      </c>
      <c r="I5" s="17"/>
      <c r="J5" s="11">
        <f t="shared" ref="J5:J28" si="2">-COS(RADIANS(B5/2))</f>
        <v>-0.96592582628906831</v>
      </c>
      <c r="K5" s="18" t="s">
        <v>6</v>
      </c>
      <c r="L5" s="11">
        <f t="shared" ref="L5:L28" si="3">-SIN(RADIANS(B5/2))</f>
        <v>-0.25881904510252074</v>
      </c>
      <c r="M5" s="19" t="s">
        <v>8</v>
      </c>
      <c r="N5" s="15" t="str">
        <f t="shared" ref="N5:N28" si="4">_xlfn.CONCAT(LEFT(J5,6),K5,LEFT(L5,6),M5)</f>
        <v>-0.965+-0.258i</v>
      </c>
      <c r="O5" s="17" t="s">
        <v>17</v>
      </c>
      <c r="Q5" s="20">
        <f t="shared" ref="Q5:Q28" si="5">C5-J5</f>
        <v>1.9318516525781366</v>
      </c>
      <c r="S5" s="20">
        <f t="shared" ref="S5:S28" si="6">E5-L5</f>
        <v>0.51763809020504148</v>
      </c>
    </row>
    <row r="6" spans="1:23" x14ac:dyDescent="0.25">
      <c r="B6">
        <v>60</v>
      </c>
      <c r="C6" s="11">
        <f t="shared" si="0"/>
        <v>0.86602540378443871</v>
      </c>
      <c r="D6" s="12" t="s">
        <v>6</v>
      </c>
      <c r="E6" s="13">
        <f>SIN(RADIANS(B6/2))</f>
        <v>0.49999999999999994</v>
      </c>
      <c r="F6" s="14" t="s">
        <v>8</v>
      </c>
      <c r="G6" s="15" t="str">
        <f t="shared" si="1"/>
        <v>0.8660+0.5i</v>
      </c>
      <c r="H6" s="17" t="s">
        <v>18</v>
      </c>
      <c r="I6" s="17"/>
      <c r="J6" s="11">
        <f t="shared" si="2"/>
        <v>-0.86602540378443871</v>
      </c>
      <c r="K6" s="18" t="s">
        <v>6</v>
      </c>
      <c r="L6" s="11">
        <f t="shared" si="3"/>
        <v>-0.49999999999999994</v>
      </c>
      <c r="M6" s="19" t="s">
        <v>8</v>
      </c>
      <c r="N6" s="15" t="str">
        <f t="shared" si="4"/>
        <v>-0.866+-0.5i</v>
      </c>
      <c r="O6" s="17" t="s">
        <v>19</v>
      </c>
      <c r="Q6" s="20">
        <f t="shared" si="5"/>
        <v>1.7320508075688774</v>
      </c>
      <c r="S6" s="20">
        <f t="shared" si="6"/>
        <v>0.99999999999999989</v>
      </c>
    </row>
    <row r="7" spans="1:23" x14ac:dyDescent="0.25">
      <c r="B7">
        <v>90</v>
      </c>
      <c r="C7" s="11">
        <f t="shared" si="0"/>
        <v>0.70710678118654757</v>
      </c>
      <c r="D7" s="12" t="s">
        <v>6</v>
      </c>
      <c r="E7" s="13">
        <f>SIN(RADIANS(B7/2))</f>
        <v>0.70710678118654746</v>
      </c>
      <c r="F7" s="14" t="s">
        <v>8</v>
      </c>
      <c r="G7" s="15" t="str">
        <f t="shared" si="1"/>
        <v>0.7071+0.7071i</v>
      </c>
      <c r="H7" s="17" t="s">
        <v>20</v>
      </c>
      <c r="I7" s="17"/>
      <c r="J7" s="11">
        <f t="shared" si="2"/>
        <v>-0.70710678118654757</v>
      </c>
      <c r="K7" s="18" t="s">
        <v>6</v>
      </c>
      <c r="L7" s="11">
        <f t="shared" si="3"/>
        <v>-0.70710678118654746</v>
      </c>
      <c r="M7" s="19" t="s">
        <v>8</v>
      </c>
      <c r="N7" s="15" t="str">
        <f t="shared" si="4"/>
        <v>-0.707+-0.707i</v>
      </c>
      <c r="O7" s="17" t="s">
        <v>21</v>
      </c>
      <c r="Q7" s="20">
        <f t="shared" si="5"/>
        <v>1.4142135623730951</v>
      </c>
      <c r="S7" s="20">
        <f t="shared" si="6"/>
        <v>1.4142135623730949</v>
      </c>
    </row>
    <row r="8" spans="1:23" x14ac:dyDescent="0.25">
      <c r="B8">
        <v>120</v>
      </c>
      <c r="C8" s="11">
        <f t="shared" si="0"/>
        <v>0.50000000000000011</v>
      </c>
      <c r="D8" s="12" t="s">
        <v>6</v>
      </c>
      <c r="E8" s="13">
        <f>SIN(RADIANS(B8/2))</f>
        <v>0.8660254037844386</v>
      </c>
      <c r="F8" s="14" t="s">
        <v>8</v>
      </c>
      <c r="G8" s="15" t="str">
        <f t="shared" si="1"/>
        <v>0.5+0.8660i</v>
      </c>
      <c r="H8" s="17" t="s">
        <v>22</v>
      </c>
      <c r="I8" s="17"/>
      <c r="J8" s="11">
        <f t="shared" si="2"/>
        <v>-0.50000000000000011</v>
      </c>
      <c r="K8" s="18" t="s">
        <v>6</v>
      </c>
      <c r="L8" s="11">
        <f t="shared" si="3"/>
        <v>-0.8660254037844386</v>
      </c>
      <c r="M8" s="19" t="s">
        <v>8</v>
      </c>
      <c r="N8" s="15" t="str">
        <f t="shared" si="4"/>
        <v>-0.5+-0.866i</v>
      </c>
      <c r="O8" s="17" t="s">
        <v>23</v>
      </c>
      <c r="Q8" s="20">
        <f t="shared" si="5"/>
        <v>1.0000000000000002</v>
      </c>
      <c r="S8" s="20">
        <f t="shared" si="6"/>
        <v>1.7320508075688772</v>
      </c>
    </row>
    <row r="9" spans="1:23" x14ac:dyDescent="0.25">
      <c r="B9">
        <v>150</v>
      </c>
      <c r="C9" s="11">
        <f t="shared" si="0"/>
        <v>0.25881904510252074</v>
      </c>
      <c r="D9" s="12" t="s">
        <v>6</v>
      </c>
      <c r="E9" s="13">
        <f>SIN(RADIANS(B9/2))</f>
        <v>0.96592582628906831</v>
      </c>
      <c r="F9" s="14" t="s">
        <v>8</v>
      </c>
      <c r="G9" s="15" t="str">
        <f t="shared" si="1"/>
        <v>0.2588+0.9659i</v>
      </c>
      <c r="H9" s="17" t="s">
        <v>24</v>
      </c>
      <c r="I9" s="17"/>
      <c r="J9" s="11">
        <f t="shared" si="2"/>
        <v>-0.25881904510252074</v>
      </c>
      <c r="K9" s="18" t="s">
        <v>6</v>
      </c>
      <c r="L9" s="11">
        <f t="shared" si="3"/>
        <v>-0.96592582628906831</v>
      </c>
      <c r="M9" s="19" t="s">
        <v>8</v>
      </c>
      <c r="N9" s="15" t="str">
        <f t="shared" si="4"/>
        <v>-0.258+-0.965i</v>
      </c>
      <c r="O9" s="17" t="s">
        <v>25</v>
      </c>
      <c r="Q9" s="20">
        <f t="shared" si="5"/>
        <v>0.51763809020504148</v>
      </c>
      <c r="S9" s="20">
        <f t="shared" si="6"/>
        <v>1.9318516525781366</v>
      </c>
    </row>
    <row r="10" spans="1:23" x14ac:dyDescent="0.25">
      <c r="B10">
        <v>180</v>
      </c>
      <c r="C10" s="21">
        <f t="shared" si="0"/>
        <v>6.1257422745431001E-17</v>
      </c>
      <c r="D10" s="12" t="s">
        <v>6</v>
      </c>
      <c r="E10" s="13">
        <f>SIN(RADIANS(B10/2))</f>
        <v>1</v>
      </c>
      <c r="F10" s="14" t="s">
        <v>8</v>
      </c>
      <c r="G10" s="22" t="str">
        <f>_xlfn.CONCAT(LEFT(C10,6),D10,LEFT(E10,10),F10)</f>
        <v>6.1257+1i</v>
      </c>
      <c r="H10" s="17" t="s">
        <v>26</v>
      </c>
      <c r="I10" s="17"/>
      <c r="J10" s="21">
        <f t="shared" si="2"/>
        <v>-6.1257422745431001E-17</v>
      </c>
      <c r="K10" s="18" t="s">
        <v>6</v>
      </c>
      <c r="L10" s="11">
        <f t="shared" si="3"/>
        <v>-1</v>
      </c>
      <c r="M10" s="19" t="s">
        <v>8</v>
      </c>
      <c r="N10" s="22" t="str">
        <f t="shared" si="4"/>
        <v>-6.125+-1i</v>
      </c>
      <c r="O10" s="17" t="s">
        <v>27</v>
      </c>
      <c r="Q10" s="20">
        <f t="shared" si="5"/>
        <v>1.22514845490862E-16</v>
      </c>
      <c r="S10" s="20">
        <f t="shared" si="6"/>
        <v>2</v>
      </c>
    </row>
    <row r="11" spans="1:23" x14ac:dyDescent="0.25">
      <c r="B11">
        <v>210</v>
      </c>
      <c r="C11" s="11">
        <f t="shared" si="0"/>
        <v>-0.25881904510252085</v>
      </c>
      <c r="D11" s="12" t="s">
        <v>6</v>
      </c>
      <c r="E11" s="13">
        <f>SIN(RADIANS(B11/2))</f>
        <v>0.96592582628906831</v>
      </c>
      <c r="F11" s="14" t="s">
        <v>8</v>
      </c>
      <c r="G11" s="15" t="str">
        <f t="shared" si="1"/>
        <v>-0.258+0.9659i</v>
      </c>
      <c r="H11" s="17" t="s">
        <v>28</v>
      </c>
      <c r="I11" s="17"/>
      <c r="J11" s="11">
        <f t="shared" si="2"/>
        <v>0.25881904510252085</v>
      </c>
      <c r="K11" s="18" t="s">
        <v>6</v>
      </c>
      <c r="L11" s="11">
        <f t="shared" si="3"/>
        <v>-0.96592582628906831</v>
      </c>
      <c r="M11" s="19" t="s">
        <v>8</v>
      </c>
      <c r="N11" s="15" t="str">
        <f t="shared" si="4"/>
        <v>0.2588+-0.965i</v>
      </c>
      <c r="O11" s="17" t="s">
        <v>29</v>
      </c>
      <c r="Q11" s="20">
        <f t="shared" si="5"/>
        <v>-0.5176380902050417</v>
      </c>
      <c r="S11" s="20">
        <f t="shared" si="6"/>
        <v>1.9318516525781366</v>
      </c>
    </row>
    <row r="12" spans="1:23" x14ac:dyDescent="0.25">
      <c r="B12">
        <v>240</v>
      </c>
      <c r="C12" s="11">
        <f t="shared" si="0"/>
        <v>-0.49999999999999978</v>
      </c>
      <c r="D12" s="12" t="s">
        <v>6</v>
      </c>
      <c r="E12" s="13">
        <f>SIN(RADIANS(B12/2))</f>
        <v>0.86602540378443871</v>
      </c>
      <c r="F12" s="14" t="s">
        <v>8</v>
      </c>
      <c r="G12" s="15" t="str">
        <f t="shared" si="1"/>
        <v>-0.5+0.8660i</v>
      </c>
      <c r="H12" s="17" t="s">
        <v>30</v>
      </c>
      <c r="I12" s="17"/>
      <c r="J12" s="11">
        <f t="shared" si="2"/>
        <v>0.49999999999999978</v>
      </c>
      <c r="K12" s="18" t="s">
        <v>6</v>
      </c>
      <c r="L12" s="11">
        <f t="shared" si="3"/>
        <v>-0.86602540378443871</v>
      </c>
      <c r="M12" s="19" t="s">
        <v>8</v>
      </c>
      <c r="N12" s="15" t="str">
        <f t="shared" si="4"/>
        <v>0.5+-0.866i</v>
      </c>
      <c r="O12" s="17" t="s">
        <v>31</v>
      </c>
      <c r="Q12" s="20">
        <f t="shared" si="5"/>
        <v>-0.99999999999999956</v>
      </c>
      <c r="S12" s="20">
        <f t="shared" si="6"/>
        <v>1.7320508075688774</v>
      </c>
    </row>
    <row r="13" spans="1:23" x14ac:dyDescent="0.25">
      <c r="B13">
        <v>270</v>
      </c>
      <c r="C13" s="11">
        <f t="shared" si="0"/>
        <v>-0.70710678118654746</v>
      </c>
      <c r="D13" s="12" t="s">
        <v>6</v>
      </c>
      <c r="E13" s="13">
        <f>SIN(RADIANS(B13/2))</f>
        <v>0.70710678118654757</v>
      </c>
      <c r="F13" s="14" t="s">
        <v>8</v>
      </c>
      <c r="G13" s="15" t="str">
        <f t="shared" si="1"/>
        <v>-0.707+0.7071i</v>
      </c>
      <c r="H13" s="17" t="s">
        <v>32</v>
      </c>
      <c r="I13" s="17"/>
      <c r="J13" s="11">
        <f t="shared" si="2"/>
        <v>0.70710678118654746</v>
      </c>
      <c r="K13" s="18" t="s">
        <v>6</v>
      </c>
      <c r="L13" s="11">
        <f t="shared" si="3"/>
        <v>-0.70710678118654757</v>
      </c>
      <c r="M13" s="19" t="s">
        <v>8</v>
      </c>
      <c r="N13" s="15" t="str">
        <f t="shared" si="4"/>
        <v>0.7071+-0.707i</v>
      </c>
      <c r="O13" s="17" t="s">
        <v>33</v>
      </c>
      <c r="Q13" s="20">
        <f t="shared" si="5"/>
        <v>-1.4142135623730949</v>
      </c>
      <c r="S13" s="20">
        <f t="shared" si="6"/>
        <v>1.4142135623730951</v>
      </c>
    </row>
    <row r="14" spans="1:23" x14ac:dyDescent="0.25">
      <c r="B14">
        <v>300</v>
      </c>
      <c r="C14" s="11">
        <f t="shared" si="0"/>
        <v>-0.86602540378443871</v>
      </c>
      <c r="D14" s="12" t="s">
        <v>6</v>
      </c>
      <c r="E14" s="13">
        <f>SIN(RADIANS(B14/2))</f>
        <v>0.49999999999999994</v>
      </c>
      <c r="F14" s="14" t="s">
        <v>8</v>
      </c>
      <c r="G14" s="15" t="str">
        <f t="shared" si="1"/>
        <v>-0.866+0.5i</v>
      </c>
      <c r="H14" s="17" t="s">
        <v>34</v>
      </c>
      <c r="I14" s="17"/>
      <c r="J14" s="11">
        <f t="shared" si="2"/>
        <v>0.86602540378443871</v>
      </c>
      <c r="K14" s="18" t="s">
        <v>6</v>
      </c>
      <c r="L14" s="11">
        <f t="shared" si="3"/>
        <v>-0.49999999999999994</v>
      </c>
      <c r="M14" s="19" t="s">
        <v>8</v>
      </c>
      <c r="N14" s="15" t="str">
        <f t="shared" si="4"/>
        <v>0.8660+-0.5i</v>
      </c>
      <c r="O14" s="17" t="s">
        <v>35</v>
      </c>
      <c r="Q14" s="20">
        <f t="shared" si="5"/>
        <v>-1.7320508075688774</v>
      </c>
      <c r="S14" s="20">
        <f t="shared" si="6"/>
        <v>0.99999999999999989</v>
      </c>
    </row>
    <row r="15" spans="1:23" x14ac:dyDescent="0.25">
      <c r="B15">
        <v>330</v>
      </c>
      <c r="C15" s="11">
        <f t="shared" si="0"/>
        <v>-0.9659258262890682</v>
      </c>
      <c r="D15" s="12" t="s">
        <v>6</v>
      </c>
      <c r="E15" s="13">
        <f>SIN(RADIANS(B15/2))</f>
        <v>0.25881904510252102</v>
      </c>
      <c r="F15" s="14" t="s">
        <v>8</v>
      </c>
      <c r="G15" s="15" t="str">
        <f t="shared" si="1"/>
        <v>-0.965+0.2588i</v>
      </c>
      <c r="H15" s="17" t="s">
        <v>36</v>
      </c>
      <c r="I15" s="17"/>
      <c r="J15" s="11">
        <f t="shared" si="2"/>
        <v>0.9659258262890682</v>
      </c>
      <c r="K15" s="18" t="s">
        <v>6</v>
      </c>
      <c r="L15" s="11">
        <f t="shared" si="3"/>
        <v>-0.25881904510252102</v>
      </c>
      <c r="M15" s="19" t="s">
        <v>8</v>
      </c>
      <c r="N15" s="15" t="str">
        <f t="shared" si="4"/>
        <v>0.9659+-0.258i</v>
      </c>
      <c r="O15" s="17" t="s">
        <v>37</v>
      </c>
      <c r="Q15" s="20">
        <f t="shared" si="5"/>
        <v>-1.9318516525781364</v>
      </c>
      <c r="S15" s="20">
        <f t="shared" si="6"/>
        <v>0.51763809020504203</v>
      </c>
    </row>
    <row r="16" spans="1:23" x14ac:dyDescent="0.25">
      <c r="B16" s="10">
        <v>360</v>
      </c>
      <c r="C16" s="11">
        <f t="shared" si="0"/>
        <v>-1</v>
      </c>
      <c r="D16" s="12" t="s">
        <v>6</v>
      </c>
      <c r="E16" s="23">
        <f>SIN(RADIANS(B16/2))</f>
        <v>1.22514845490862E-16</v>
      </c>
      <c r="F16" s="14" t="s">
        <v>8</v>
      </c>
      <c r="G16" s="24" t="str">
        <f>_xlfn.CONCAT(LEFT(C16,6),D16,LEFT(E16,6),F16)</f>
        <v>-1+1.2251i</v>
      </c>
      <c r="H16" s="16" t="s">
        <v>38</v>
      </c>
      <c r="I16" s="17"/>
      <c r="J16" s="11">
        <f t="shared" si="2"/>
        <v>1</v>
      </c>
      <c r="K16" s="18" t="s">
        <v>6</v>
      </c>
      <c r="L16" s="21">
        <f t="shared" si="3"/>
        <v>-1.22514845490862E-16</v>
      </c>
      <c r="M16" s="19" t="s">
        <v>8</v>
      </c>
      <c r="N16" s="24" t="str">
        <f t="shared" si="4"/>
        <v>1+-1.225i</v>
      </c>
      <c r="O16" s="16" t="s">
        <v>39</v>
      </c>
      <c r="Q16" s="20">
        <f t="shared" si="5"/>
        <v>-2</v>
      </c>
      <c r="S16" s="20">
        <f t="shared" si="6"/>
        <v>2.45029690981724E-16</v>
      </c>
    </row>
    <row r="17" spans="2:19" x14ac:dyDescent="0.25">
      <c r="B17">
        <v>390</v>
      </c>
      <c r="C17" s="11">
        <f t="shared" si="0"/>
        <v>-0.96592582628906831</v>
      </c>
      <c r="D17" s="12" t="s">
        <v>6</v>
      </c>
      <c r="E17" s="13">
        <f>SIN(RADIANS(B17/2))</f>
        <v>-0.25881904510252079</v>
      </c>
      <c r="F17" s="14" t="s">
        <v>8</v>
      </c>
      <c r="G17" s="15" t="str">
        <f t="shared" si="1"/>
        <v>-0.965+-0.258i</v>
      </c>
      <c r="H17" s="17" t="s">
        <v>17</v>
      </c>
      <c r="I17" s="17"/>
      <c r="J17" s="11">
        <f t="shared" si="2"/>
        <v>0.96592582628906831</v>
      </c>
      <c r="K17" s="18" t="s">
        <v>6</v>
      </c>
      <c r="L17" s="11">
        <f t="shared" si="3"/>
        <v>0.25881904510252079</v>
      </c>
      <c r="M17" s="19" t="s">
        <v>8</v>
      </c>
      <c r="N17" s="15" t="str">
        <f t="shared" si="4"/>
        <v>0.9659+0.2588i</v>
      </c>
      <c r="O17" s="19" t="s">
        <v>16</v>
      </c>
      <c r="Q17" s="20">
        <f t="shared" si="5"/>
        <v>-1.9318516525781366</v>
      </c>
      <c r="S17" s="20">
        <f t="shared" si="6"/>
        <v>-0.51763809020504159</v>
      </c>
    </row>
    <row r="18" spans="2:19" x14ac:dyDescent="0.25">
      <c r="B18">
        <v>420</v>
      </c>
      <c r="C18" s="11">
        <f t="shared" si="0"/>
        <v>-0.8660254037844386</v>
      </c>
      <c r="D18" s="12" t="s">
        <v>6</v>
      </c>
      <c r="E18" s="13">
        <f>SIN(RADIANS(B18/2))</f>
        <v>-0.50000000000000011</v>
      </c>
      <c r="F18" s="14" t="s">
        <v>8</v>
      </c>
      <c r="G18" s="15" t="str">
        <f t="shared" si="1"/>
        <v>-0.866+-0.5i</v>
      </c>
      <c r="H18" s="17" t="s">
        <v>19</v>
      </c>
      <c r="I18" s="17"/>
      <c r="J18" s="11">
        <f t="shared" si="2"/>
        <v>0.8660254037844386</v>
      </c>
      <c r="K18" s="18" t="s">
        <v>6</v>
      </c>
      <c r="L18" s="11">
        <f t="shared" si="3"/>
        <v>0.50000000000000011</v>
      </c>
      <c r="M18" s="19" t="s">
        <v>8</v>
      </c>
      <c r="N18" s="15" t="str">
        <f t="shared" si="4"/>
        <v>0.8660+0.5i</v>
      </c>
      <c r="O18" s="19" t="s">
        <v>18</v>
      </c>
      <c r="Q18" s="20">
        <f t="shared" si="5"/>
        <v>-1.7320508075688772</v>
      </c>
      <c r="S18" s="20">
        <f t="shared" si="6"/>
        <v>-1.0000000000000002</v>
      </c>
    </row>
    <row r="19" spans="2:19" x14ac:dyDescent="0.25">
      <c r="B19">
        <v>450</v>
      </c>
      <c r="C19" s="11">
        <f t="shared" si="0"/>
        <v>-0.70710678118654768</v>
      </c>
      <c r="D19" s="12" t="s">
        <v>6</v>
      </c>
      <c r="E19" s="13">
        <f>SIN(RADIANS(B19/2))</f>
        <v>-0.70710678118654746</v>
      </c>
      <c r="F19" s="14" t="s">
        <v>8</v>
      </c>
      <c r="G19" s="15" t="str">
        <f t="shared" si="1"/>
        <v>-0.707+-0.707i</v>
      </c>
      <c r="H19" s="17" t="s">
        <v>21</v>
      </c>
      <c r="I19" s="17"/>
      <c r="J19" s="11">
        <f t="shared" si="2"/>
        <v>0.70710678118654768</v>
      </c>
      <c r="K19" s="18" t="s">
        <v>6</v>
      </c>
      <c r="L19" s="11">
        <f t="shared" si="3"/>
        <v>0.70710678118654746</v>
      </c>
      <c r="M19" s="19" t="s">
        <v>8</v>
      </c>
      <c r="N19" s="15" t="str">
        <f t="shared" si="4"/>
        <v>0.7071+0.7071i</v>
      </c>
      <c r="O19" s="19" t="s">
        <v>20</v>
      </c>
      <c r="Q19" s="20">
        <f t="shared" si="5"/>
        <v>-1.4142135623730954</v>
      </c>
      <c r="S19" s="20">
        <f t="shared" si="6"/>
        <v>-1.4142135623730949</v>
      </c>
    </row>
    <row r="20" spans="2:19" x14ac:dyDescent="0.25">
      <c r="B20">
        <v>480</v>
      </c>
      <c r="C20" s="11">
        <f t="shared" si="0"/>
        <v>-0.50000000000000044</v>
      </c>
      <c r="D20" s="12" t="s">
        <v>6</v>
      </c>
      <c r="E20" s="13">
        <f>SIN(RADIANS(B20/2))</f>
        <v>-0.86602540378443837</v>
      </c>
      <c r="F20" s="14" t="s">
        <v>8</v>
      </c>
      <c r="G20" s="15" t="str">
        <f t="shared" si="1"/>
        <v>-0.5+-0.866i</v>
      </c>
      <c r="H20" s="17" t="s">
        <v>23</v>
      </c>
      <c r="I20" s="17"/>
      <c r="J20" s="11">
        <f t="shared" si="2"/>
        <v>0.50000000000000044</v>
      </c>
      <c r="K20" s="18" t="s">
        <v>6</v>
      </c>
      <c r="L20" s="11">
        <f t="shared" si="3"/>
        <v>0.86602540378443837</v>
      </c>
      <c r="M20" s="19" t="s">
        <v>8</v>
      </c>
      <c r="N20" s="15" t="str">
        <f t="shared" si="4"/>
        <v>0.5+0.8660i</v>
      </c>
      <c r="O20" s="19" t="s">
        <v>22</v>
      </c>
      <c r="Q20" s="20">
        <f t="shared" si="5"/>
        <v>-1.0000000000000009</v>
      </c>
      <c r="S20" s="20">
        <f t="shared" si="6"/>
        <v>-1.7320508075688767</v>
      </c>
    </row>
    <row r="21" spans="2:19" x14ac:dyDescent="0.25">
      <c r="B21">
        <v>510</v>
      </c>
      <c r="C21" s="11">
        <f t="shared" si="0"/>
        <v>-0.25881904510252063</v>
      </c>
      <c r="D21" s="12" t="s">
        <v>6</v>
      </c>
      <c r="E21" s="13">
        <f>SIN(RADIANS(B21/2))</f>
        <v>-0.96592582628906831</v>
      </c>
      <c r="F21" s="14" t="s">
        <v>8</v>
      </c>
      <c r="G21" s="15" t="str">
        <f t="shared" si="1"/>
        <v>-0.258+-0.965i</v>
      </c>
      <c r="H21" s="17" t="s">
        <v>25</v>
      </c>
      <c r="I21" s="17"/>
      <c r="J21" s="11">
        <f t="shared" si="2"/>
        <v>0.25881904510252063</v>
      </c>
      <c r="K21" s="18" t="s">
        <v>6</v>
      </c>
      <c r="L21" s="11">
        <f t="shared" si="3"/>
        <v>0.96592582628906831</v>
      </c>
      <c r="M21" s="19" t="s">
        <v>8</v>
      </c>
      <c r="N21" s="15" t="str">
        <f t="shared" si="4"/>
        <v>0.2588+0.9659i</v>
      </c>
      <c r="O21" s="19" t="s">
        <v>24</v>
      </c>
      <c r="Q21" s="20">
        <f t="shared" si="5"/>
        <v>-0.51763809020504126</v>
      </c>
      <c r="S21" s="20">
        <f t="shared" si="6"/>
        <v>-1.9318516525781366</v>
      </c>
    </row>
    <row r="22" spans="2:19" x14ac:dyDescent="0.25">
      <c r="B22">
        <v>540</v>
      </c>
      <c r="C22" s="21">
        <f t="shared" si="0"/>
        <v>-1.83772268236293E-16</v>
      </c>
      <c r="D22" s="12" t="s">
        <v>6</v>
      </c>
      <c r="E22" s="13">
        <f>SIN(RADIANS(B22/2))</f>
        <v>-1</v>
      </c>
      <c r="F22" s="14" t="s">
        <v>8</v>
      </c>
      <c r="G22" s="25" t="str">
        <f t="shared" si="1"/>
        <v>-1.837+-1i</v>
      </c>
      <c r="H22" s="17" t="s">
        <v>40</v>
      </c>
      <c r="I22" s="17"/>
      <c r="J22" s="21">
        <f t="shared" si="2"/>
        <v>1.83772268236293E-16</v>
      </c>
      <c r="K22" s="18" t="s">
        <v>6</v>
      </c>
      <c r="L22" s="11">
        <f t="shared" si="3"/>
        <v>1</v>
      </c>
      <c r="M22" s="19" t="s">
        <v>8</v>
      </c>
      <c r="N22" s="25" t="str">
        <f t="shared" si="4"/>
        <v>1.8377+1i</v>
      </c>
      <c r="O22" s="17" t="s">
        <v>26</v>
      </c>
      <c r="Q22" s="20">
        <f t="shared" si="5"/>
        <v>-3.67544536472586E-16</v>
      </c>
      <c r="S22" s="20">
        <f t="shared" si="6"/>
        <v>-2</v>
      </c>
    </row>
    <row r="23" spans="2:19" x14ac:dyDescent="0.25">
      <c r="B23">
        <v>570</v>
      </c>
      <c r="C23" s="11">
        <f t="shared" si="0"/>
        <v>0.2588190451025203</v>
      </c>
      <c r="D23" s="12" t="s">
        <v>6</v>
      </c>
      <c r="E23" s="13">
        <f>SIN(RADIANS(B23/2))</f>
        <v>-0.96592582628906842</v>
      </c>
      <c r="F23" s="14" t="s">
        <v>8</v>
      </c>
      <c r="G23" s="15" t="str">
        <f t="shared" si="1"/>
        <v>0.2588+-0.965i</v>
      </c>
      <c r="H23" s="17" t="s">
        <v>29</v>
      </c>
      <c r="I23" s="17"/>
      <c r="J23" s="11">
        <f t="shared" si="2"/>
        <v>-0.2588190451025203</v>
      </c>
      <c r="K23" s="18" t="s">
        <v>6</v>
      </c>
      <c r="L23" s="11">
        <f t="shared" si="3"/>
        <v>0.96592582628906842</v>
      </c>
      <c r="M23" s="19" t="s">
        <v>8</v>
      </c>
      <c r="N23" s="15" t="str">
        <f t="shared" si="4"/>
        <v>-0.258+0.9659i</v>
      </c>
      <c r="O23" s="19" t="s">
        <v>28</v>
      </c>
      <c r="Q23" s="20">
        <f t="shared" si="5"/>
        <v>0.51763809020504059</v>
      </c>
      <c r="S23" s="20">
        <f t="shared" si="6"/>
        <v>-1.9318516525781368</v>
      </c>
    </row>
    <row r="24" spans="2:19" x14ac:dyDescent="0.25">
      <c r="B24">
        <v>600</v>
      </c>
      <c r="C24" s="11">
        <f t="shared" si="0"/>
        <v>0.50000000000000011</v>
      </c>
      <c r="D24" s="12" t="s">
        <v>6</v>
      </c>
      <c r="E24" s="13">
        <f>SIN(RADIANS(B24/2))</f>
        <v>-0.8660254037844386</v>
      </c>
      <c r="F24" s="14" t="s">
        <v>8</v>
      </c>
      <c r="G24" s="15" t="str">
        <f t="shared" si="1"/>
        <v>0.5+-0.866i</v>
      </c>
      <c r="H24" s="17" t="s">
        <v>31</v>
      </c>
      <c r="I24" s="17"/>
      <c r="J24" s="11">
        <f t="shared" si="2"/>
        <v>-0.50000000000000011</v>
      </c>
      <c r="K24" s="18" t="s">
        <v>6</v>
      </c>
      <c r="L24" s="11">
        <f t="shared" si="3"/>
        <v>0.8660254037844386</v>
      </c>
      <c r="M24" s="19" t="s">
        <v>8</v>
      </c>
      <c r="N24" s="15" t="str">
        <f t="shared" si="4"/>
        <v>-0.5+0.8660i</v>
      </c>
      <c r="O24" s="19" t="s">
        <v>30</v>
      </c>
      <c r="Q24" s="20">
        <f t="shared" si="5"/>
        <v>1.0000000000000002</v>
      </c>
      <c r="S24" s="20">
        <f t="shared" si="6"/>
        <v>-1.7320508075688772</v>
      </c>
    </row>
    <row r="25" spans="2:19" x14ac:dyDescent="0.25">
      <c r="B25">
        <v>630</v>
      </c>
      <c r="C25" s="11">
        <f t="shared" si="0"/>
        <v>0.70710678118654735</v>
      </c>
      <c r="D25" s="12" t="s">
        <v>6</v>
      </c>
      <c r="E25" s="13">
        <f>SIN(RADIANS(B25/2))</f>
        <v>-0.70710678118654768</v>
      </c>
      <c r="F25" s="14" t="s">
        <v>8</v>
      </c>
      <c r="G25" s="15" t="str">
        <f t="shared" si="1"/>
        <v>0.7071+-0.707i</v>
      </c>
      <c r="H25" s="17" t="s">
        <v>33</v>
      </c>
      <c r="I25" s="17"/>
      <c r="J25" s="11">
        <f t="shared" si="2"/>
        <v>-0.70710678118654735</v>
      </c>
      <c r="K25" s="18" t="s">
        <v>6</v>
      </c>
      <c r="L25" s="11">
        <f t="shared" si="3"/>
        <v>0.70710678118654768</v>
      </c>
      <c r="M25" s="19" t="s">
        <v>8</v>
      </c>
      <c r="N25" s="15" t="str">
        <f t="shared" si="4"/>
        <v>-0.707+0.7071i</v>
      </c>
      <c r="O25" s="19" t="s">
        <v>32</v>
      </c>
      <c r="Q25" s="20">
        <f t="shared" si="5"/>
        <v>1.4142135623730947</v>
      </c>
      <c r="S25" s="20">
        <f t="shared" si="6"/>
        <v>-1.4142135623730954</v>
      </c>
    </row>
    <row r="26" spans="2:19" x14ac:dyDescent="0.25">
      <c r="B26">
        <v>660</v>
      </c>
      <c r="C26" s="11">
        <f t="shared" si="0"/>
        <v>0.86602540378443837</v>
      </c>
      <c r="D26" s="12" t="s">
        <v>6</v>
      </c>
      <c r="E26" s="13">
        <f>SIN(RADIANS(B26/2))</f>
        <v>-0.50000000000000044</v>
      </c>
      <c r="F26" s="14" t="s">
        <v>8</v>
      </c>
      <c r="G26" s="15" t="str">
        <f t="shared" si="1"/>
        <v>0.8660+-0.5i</v>
      </c>
      <c r="H26" s="17" t="s">
        <v>35</v>
      </c>
      <c r="I26" s="17"/>
      <c r="J26" s="11">
        <f t="shared" si="2"/>
        <v>-0.86602540378443837</v>
      </c>
      <c r="K26" s="18" t="s">
        <v>6</v>
      </c>
      <c r="L26" s="11">
        <f t="shared" si="3"/>
        <v>0.50000000000000044</v>
      </c>
      <c r="M26" s="19" t="s">
        <v>8</v>
      </c>
      <c r="N26" s="15" t="str">
        <f t="shared" si="4"/>
        <v>-0.866+0.5i</v>
      </c>
      <c r="O26" s="19" t="s">
        <v>34</v>
      </c>
      <c r="Q26" s="20">
        <f t="shared" si="5"/>
        <v>1.7320508075688767</v>
      </c>
      <c r="S26" s="20">
        <f t="shared" si="6"/>
        <v>-1.0000000000000009</v>
      </c>
    </row>
    <row r="27" spans="2:19" x14ac:dyDescent="0.25">
      <c r="B27">
        <v>690</v>
      </c>
      <c r="C27" s="11">
        <f t="shared" si="0"/>
        <v>0.96592582628906831</v>
      </c>
      <c r="D27" s="12" t="s">
        <v>6</v>
      </c>
      <c r="E27" s="13">
        <f>SIN(RADIANS(B27/2))</f>
        <v>-0.25881904510252068</v>
      </c>
      <c r="F27" s="14" t="s">
        <v>8</v>
      </c>
      <c r="G27" s="15" t="str">
        <f t="shared" si="1"/>
        <v>0.9659+-0.258i</v>
      </c>
      <c r="H27" s="17" t="s">
        <v>37</v>
      </c>
      <c r="I27" s="17"/>
      <c r="J27" s="11">
        <f t="shared" si="2"/>
        <v>-0.96592582628906831</v>
      </c>
      <c r="K27" s="18" t="s">
        <v>6</v>
      </c>
      <c r="L27" s="11">
        <f t="shared" si="3"/>
        <v>0.25881904510252068</v>
      </c>
      <c r="M27" s="19" t="s">
        <v>8</v>
      </c>
      <c r="N27" s="15" t="str">
        <f t="shared" si="4"/>
        <v>-0.965+0.2588i</v>
      </c>
      <c r="O27" s="19" t="s">
        <v>36</v>
      </c>
      <c r="Q27" s="20">
        <f t="shared" si="5"/>
        <v>1.9318516525781366</v>
      </c>
      <c r="S27" s="20">
        <f t="shared" si="6"/>
        <v>-0.51763809020504137</v>
      </c>
    </row>
    <row r="28" spans="2:19" x14ac:dyDescent="0.25">
      <c r="B28" s="10">
        <v>720</v>
      </c>
      <c r="C28" s="11">
        <f t="shared" si="0"/>
        <v>1</v>
      </c>
      <c r="D28" s="12" t="s">
        <v>6</v>
      </c>
      <c r="E28" s="23">
        <f>SIN(RADIANS(B28/2))</f>
        <v>-2.45029690981724E-16</v>
      </c>
      <c r="F28" s="14" t="s">
        <v>8</v>
      </c>
      <c r="G28" s="26" t="str">
        <f t="shared" si="1"/>
        <v>1+-2.450i</v>
      </c>
      <c r="H28" s="16" t="s">
        <v>14</v>
      </c>
      <c r="I28" s="17"/>
      <c r="J28" s="11">
        <f t="shared" si="2"/>
        <v>-1</v>
      </c>
      <c r="K28" s="18" t="s">
        <v>6</v>
      </c>
      <c r="L28" s="21">
        <f t="shared" si="3"/>
        <v>2.45029690981724E-16</v>
      </c>
      <c r="M28" s="19" t="s">
        <v>8</v>
      </c>
      <c r="N28" s="26" t="str">
        <f t="shared" si="4"/>
        <v>-1+2.4502i</v>
      </c>
      <c r="O28" s="16" t="s">
        <v>15</v>
      </c>
      <c r="Q28" s="20">
        <f t="shared" si="5"/>
        <v>2</v>
      </c>
      <c r="S28" s="20">
        <f t="shared" si="6"/>
        <v>-4.90059381963448E-16</v>
      </c>
    </row>
    <row r="29" spans="2:19" x14ac:dyDescent="0.25">
      <c r="D29" s="27"/>
      <c r="E29" s="27"/>
      <c r="F29" s="27"/>
    </row>
    <row r="30" spans="2:19" ht="21" x14ac:dyDescent="0.25">
      <c r="D30" s="27"/>
      <c r="E30" s="28"/>
      <c r="F30" s="29" t="s">
        <v>41</v>
      </c>
      <c r="G30" t="s">
        <v>42</v>
      </c>
    </row>
    <row r="31" spans="2:19" x14ac:dyDescent="0.25">
      <c r="D31" s="27"/>
      <c r="E31" s="27"/>
      <c r="F31" s="27"/>
    </row>
    <row r="32" spans="2:19" x14ac:dyDescent="0.25">
      <c r="D32" s="27"/>
      <c r="E32" s="27"/>
      <c r="F32" s="27"/>
    </row>
  </sheetData>
  <conditionalFormatting sqref="G4:G2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:I15 H17:I2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U(1) SO(2)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2024-03-03T20:43:06Z</dcterms:created>
  <dcterms:modified xsi:type="dcterms:W3CDTF">2024-03-03T20:44:30Z</dcterms:modified>
</cp:coreProperties>
</file>