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Eindverslag\Calculations\"/>
    </mc:Choice>
  </mc:AlternateContent>
  <xr:revisionPtr revIDLastSave="0" documentId="13_ncr:1_{952029C1-D828-4A44-A564-6FBF5296EAB3}" xr6:coauthVersionLast="43" xr6:coauthVersionMax="43" xr10:uidLastSave="{00000000-0000-0000-0000-000000000000}"/>
  <bookViews>
    <workbookView xWindow="-120" yWindow="-120" windowWidth="29040" windowHeight="17640" xr2:uid="{00000000-000D-0000-FFFF-FFFF00000000}"/>
  </bookViews>
  <sheets>
    <sheet name="Pin Calculation" sheetId="3" r:id="rId1"/>
  </sheets>
  <definedNames>
    <definedName name="D_0">'Pin Calculation'!$F$10</definedName>
    <definedName name="g_0">'Pin Calculation'!$F$9</definedName>
    <definedName name="t_1">'Pin Calculation'!$F$7</definedName>
    <definedName name="t_2">'Pin Calculation'!$F$8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21" i="3" l="1"/>
  <c r="F19" i="3"/>
  <c r="F20" i="3" l="1"/>
  <c r="F22" i="3"/>
  <c r="D25" i="3" l="1"/>
</calcChain>
</file>

<file path=xl/sharedStrings.xml><?xml version="1.0" encoding="utf-8"?>
<sst xmlns="http://schemas.openxmlformats.org/spreadsheetml/2006/main" count="116" uniqueCount="58">
  <si>
    <t>mm</t>
  </si>
  <si>
    <t>kN</t>
  </si>
  <si>
    <t>Pin calculation</t>
  </si>
  <si>
    <t>Maximum force</t>
  </si>
  <si>
    <t>Material</t>
  </si>
  <si>
    <t>Yield Strength</t>
  </si>
  <si>
    <t>N/mm²</t>
  </si>
  <si>
    <t>1.4306 - 304L</t>
  </si>
  <si>
    <t>1.4404 - 316L</t>
  </si>
  <si>
    <t>1.4571 - 316Ti</t>
  </si>
  <si>
    <t>1.4057 - 431</t>
  </si>
  <si>
    <t>EN AW-5083 H111</t>
  </si>
  <si>
    <t>EN AW-6060 T66</t>
  </si>
  <si>
    <t>EN AW-6082 T6</t>
  </si>
  <si>
    <t>Specifications</t>
  </si>
  <si>
    <t>Material pin</t>
  </si>
  <si>
    <t>Material properties</t>
  </si>
  <si>
    <t>Results</t>
  </si>
  <si>
    <t>Max bending moment</t>
  </si>
  <si>
    <t>σ allowed</t>
  </si>
  <si>
    <t>τ allowed</t>
  </si>
  <si>
    <t>σ service-load</t>
  </si>
  <si>
    <t>τ service-load</t>
  </si>
  <si>
    <t>Nmm</t>
  </si>
  <si>
    <r>
      <t>N/mm</t>
    </r>
    <r>
      <rPr>
        <sz val="11"/>
        <color theme="1"/>
        <rFont val="Calibri"/>
        <family val="2"/>
      </rPr>
      <t>²</t>
    </r>
  </si>
  <si>
    <t>LAME</t>
  </si>
  <si>
    <t>ISO 5488</t>
  </si>
  <si>
    <t>Custom</t>
  </si>
  <si>
    <t>Safety regulation</t>
  </si>
  <si>
    <t>Tensile strength</t>
  </si>
  <si>
    <t>Steel grade A</t>
  </si>
  <si>
    <t>Steel grade Ah</t>
  </si>
  <si>
    <t>St.37</t>
  </si>
  <si>
    <t>St.52</t>
  </si>
  <si>
    <t>1.4401 - 304</t>
  </si>
  <si>
    <t>1.4460 - 329 duplex</t>
  </si>
  <si>
    <t>1.4462 - 318 duplex</t>
  </si>
  <si>
    <t>Fasteners 8.8</t>
  </si>
  <si>
    <t>Fasteners 10.8</t>
  </si>
  <si>
    <t>Fasteners 12.8</t>
  </si>
  <si>
    <r>
      <t xml:space="preserve">Fasteners A2 </t>
    </r>
    <r>
      <rPr>
        <sz val="11"/>
        <color theme="1"/>
        <rFont val="Calibri"/>
        <family val="2"/>
      </rPr>
      <t>≤ M20</t>
    </r>
  </si>
  <si>
    <t>Fasteners A2 ≥ M20</t>
  </si>
  <si>
    <r>
      <t xml:space="preserve">Fasteners A4 </t>
    </r>
    <r>
      <rPr>
        <sz val="11"/>
        <color theme="1"/>
        <rFont val="Calibri"/>
        <family val="2"/>
      </rPr>
      <t>≤ M20</t>
    </r>
  </si>
  <si>
    <t>Fasteners A4 ≥ M20</t>
  </si>
  <si>
    <t>AlMg4.5Mn</t>
  </si>
  <si>
    <t>AlMgSi0,5</t>
  </si>
  <si>
    <t>AlMgSi1</t>
  </si>
  <si>
    <t>Material plate t1</t>
  </si>
  <si>
    <t>Pin diameter D</t>
  </si>
  <si>
    <t>Plate thickness t1</t>
  </si>
  <si>
    <t>Plate-cylinder gap g</t>
  </si>
  <si>
    <t>Cyl. eye thickness t2</t>
  </si>
  <si>
    <t>Material cyl. eye t2</t>
  </si>
  <si>
    <t>Safety factor σ</t>
  </si>
  <si>
    <t>Safety factor τ</t>
  </si>
  <si>
    <t>?</t>
  </si>
  <si>
    <t>Grey cells are calculated automatically</t>
  </si>
  <si>
    <t>Blue cells need to be determined and filled in manually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</si>
</sst>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4" tint="-0.249977111117893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  <font>
      <b/>
      <sz val="12"/>
      <color rgb="FF9C0006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7CE"/>
      </patternFill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7" fillId="4" borderId="0" applyNumberFormat="0" applyBorder="0" applyAlignment="0" applyProtection="0"/>
  </cellStyleXfs>
  <cellXfs count="63">
    <xf numFmtId="0" fontId="0" fillId="0" borderId="0" xfId="0"/>
    <xf numFmtId="164" fontId="1" fillId="3" borderId="0" xfId="0" applyNumberFormat="1" applyFont="1" applyFill="1" applyBorder="1" applyAlignment="1">
      <alignment horizontal="center"/>
    </xf>
    <xf numFmtId="0" fontId="0" fillId="0" borderId="0" xfId="0" applyBorder="1"/>
    <xf numFmtId="164" fontId="1" fillId="2" borderId="0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/>
    <xf numFmtId="0" fontId="5" fillId="0" borderId="0" xfId="0" applyFont="1" applyFill="1" applyAlignment="1">
      <alignment vertical="center" textRotation="90" wrapText="1"/>
    </xf>
    <xf numFmtId="1" fontId="5" fillId="0" borderId="0" xfId="0" applyNumberFormat="1" applyFont="1" applyFill="1" applyBorder="1" applyAlignment="1">
      <alignment horizontal="center"/>
    </xf>
    <xf numFmtId="1" fontId="1" fillId="0" borderId="0" xfId="0" applyNumberFormat="1" applyFont="1" applyFill="1" applyBorder="1" applyAlignment="1"/>
    <xf numFmtId="1" fontId="1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vertical="center"/>
    </xf>
    <xf numFmtId="0" fontId="0" fillId="0" borderId="0" xfId="0"/>
    <xf numFmtId="0" fontId="0" fillId="0" borderId="6" xfId="0" applyBorder="1"/>
    <xf numFmtId="49" fontId="1" fillId="2" borderId="0" xfId="0" applyNumberFormat="1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/>
    <xf numFmtId="49" fontId="5" fillId="0" borderId="0" xfId="0" applyNumberFormat="1" applyFont="1" applyBorder="1"/>
    <xf numFmtId="0" fontId="5" fillId="0" borderId="0" xfId="0" applyFont="1" applyBorder="1" applyAlignment="1">
      <alignment horizontal="right"/>
    </xf>
    <xf numFmtId="0" fontId="5" fillId="0" borderId="0" xfId="0" applyFont="1" applyBorder="1"/>
    <xf numFmtId="0" fontId="6" fillId="0" borderId="0" xfId="0" applyFont="1" applyFill="1" applyBorder="1" applyAlignment="1"/>
    <xf numFmtId="0" fontId="5" fillId="0" borderId="0" xfId="0" applyFont="1" applyFill="1" applyBorder="1" applyAlignment="1"/>
    <xf numFmtId="2" fontId="5" fillId="0" borderId="0" xfId="0" applyNumberFormat="1" applyFont="1" applyFill="1" applyBorder="1" applyAlignment="1"/>
    <xf numFmtId="49" fontId="5" fillId="0" borderId="0" xfId="0" applyNumberFormat="1" applyFont="1" applyFill="1" applyBorder="1" applyAlignment="1"/>
    <xf numFmtId="0" fontId="5" fillId="0" borderId="0" xfId="0" applyFont="1" applyFill="1" applyBorder="1" applyAlignment="1">
      <alignment horizontal="center"/>
    </xf>
    <xf numFmtId="49" fontId="5" fillId="0" borderId="0" xfId="0" applyNumberFormat="1" applyFont="1" applyFill="1" applyBorder="1"/>
    <xf numFmtId="2" fontId="5" fillId="0" borderId="0" xfId="0" applyNumberFormat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/>
    </xf>
    <xf numFmtId="0" fontId="0" fillId="0" borderId="0" xfId="0" applyBorder="1" applyAlignment="1">
      <alignment horizontal="right"/>
    </xf>
    <xf numFmtId="0" fontId="0" fillId="0" borderId="8" xfId="0" applyBorder="1" applyAlignment="1">
      <alignment horizontal="right"/>
    </xf>
    <xf numFmtId="0" fontId="3" fillId="0" borderId="7" xfId="0" applyFont="1" applyFill="1" applyBorder="1" applyAlignment="1">
      <alignment horizontal="left"/>
    </xf>
    <xf numFmtId="0" fontId="0" fillId="0" borderId="9" xfId="0" applyBorder="1"/>
    <xf numFmtId="49" fontId="0" fillId="0" borderId="6" xfId="0" applyNumberFormat="1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10" fillId="4" borderId="2" xfId="1" applyFont="1" applyBorder="1" applyAlignment="1">
      <alignment horizontal="center"/>
    </xf>
    <xf numFmtId="0" fontId="10" fillId="4" borderId="3" xfId="1" applyFont="1" applyBorder="1" applyAlignment="1">
      <alignment horizontal="center"/>
    </xf>
    <xf numFmtId="0" fontId="10" fillId="4" borderId="4" xfId="1" applyFont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5" xfId="0" applyNumberFormat="1" applyFill="1" applyBorder="1" applyAlignment="1">
      <alignment horizontal="center"/>
    </xf>
    <xf numFmtId="2" fontId="0" fillId="0" borderId="6" xfId="0" applyNumberFormat="1" applyFill="1" applyBorder="1" applyAlignment="1">
      <alignment horizontal="center"/>
    </xf>
    <xf numFmtId="0" fontId="8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Font="1" applyFill="1" applyAlignment="1">
      <alignment horizontal="left"/>
    </xf>
    <xf numFmtId="0" fontId="1" fillId="2" borderId="0" xfId="0" applyFont="1" applyFill="1" applyAlignment="1">
      <alignment horizontal="center" vertical="center" textRotation="90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0" xfId="0" applyFont="1" applyAlignment="1">
      <alignment horizontal="left"/>
    </xf>
    <xf numFmtId="0" fontId="11" fillId="3" borderId="4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11" fillId="2" borderId="11" xfId="0" applyFont="1" applyFill="1" applyBorder="1" applyAlignment="1">
      <alignment horizontal="center" vertical="center"/>
    </xf>
  </cellXfs>
  <cellStyles count="2">
    <cellStyle name="Ongeldig" xfId="1" builtinId="27"/>
    <cellStyle name="Standaard" xfId="0" builtinId="0"/>
  </cellStyles>
  <dxfs count="1">
    <dxf>
      <font>
        <b/>
        <i val="0"/>
        <color theme="9" tint="-0.24994659260841701"/>
      </font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9526</xdr:colOff>
      <xdr:row>5</xdr:row>
      <xdr:rowOff>9527</xdr:rowOff>
    </xdr:from>
    <xdr:to>
      <xdr:col>15</xdr:col>
      <xdr:colOff>476251</xdr:colOff>
      <xdr:row>22</xdr:row>
      <xdr:rowOff>1017</xdr:rowOff>
    </xdr:to>
    <xdr:pic>
      <xdr:nvPicPr>
        <xdr:cNvPr id="3" name="Afbeelding 2">
          <a:extLst>
            <a:ext uri="{FF2B5EF4-FFF2-40B4-BE49-F238E27FC236}">
              <a16:creationId xmlns:a16="http://schemas.microsoft.com/office/drawing/2014/main" id="{542D4E49-A12A-4976-9F13-E2EA2C92D5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saturation sat="3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505326" y="990602"/>
          <a:ext cx="4838700" cy="32299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8D7D94-FC0A-416D-BE73-313BADDF68D9}">
  <dimension ref="B1:W51"/>
  <sheetViews>
    <sheetView tabSelected="1" workbookViewId="0">
      <selection activeCell="I25" sqref="I25"/>
    </sheetView>
  </sheetViews>
  <sheetFormatPr defaultRowHeight="15" x14ac:dyDescent="0.25"/>
  <cols>
    <col min="2" max="2" width="7.140625" customWidth="1"/>
    <col min="3" max="3" width="0.7109375" customWidth="1"/>
    <col min="4" max="4" width="10" customWidth="1"/>
    <col min="5" max="5" width="10.28515625" customWidth="1"/>
    <col min="6" max="6" width="12.140625" customWidth="1"/>
    <col min="11" max="11" width="10.7109375" customWidth="1"/>
    <col min="12" max="15" width="9.140625" style="11"/>
    <col min="18" max="18" width="17.85546875" customWidth="1"/>
    <col min="19" max="19" width="7.140625" customWidth="1"/>
    <col min="20" max="20" width="8.7109375" customWidth="1"/>
    <col min="21" max="21" width="6.42578125" customWidth="1"/>
    <col min="22" max="22" width="7.85546875" customWidth="1"/>
  </cols>
  <sheetData>
    <row r="1" spans="2:23" ht="15.75" thickBot="1" x14ac:dyDescent="0.3">
      <c r="J1" s="62" t="s">
        <v>57</v>
      </c>
      <c r="K1" s="61"/>
      <c r="L1" s="61"/>
      <c r="M1" s="61"/>
      <c r="N1" s="61"/>
      <c r="O1" s="60"/>
    </row>
    <row r="2" spans="2:23" ht="15.75" thickBot="1" x14ac:dyDescent="0.3">
      <c r="J2" s="59" t="s">
        <v>56</v>
      </c>
      <c r="K2" s="58"/>
      <c r="L2" s="58"/>
      <c r="M2" s="58"/>
      <c r="N2" s="58"/>
      <c r="O2" s="57"/>
    </row>
    <row r="3" spans="2:23" ht="16.5" thickBot="1" x14ac:dyDescent="0.3">
      <c r="D3" s="53" t="s">
        <v>2</v>
      </c>
      <c r="E3" s="54"/>
      <c r="F3" s="55"/>
      <c r="G3" s="10"/>
      <c r="H3" s="10"/>
    </row>
    <row r="6" spans="2:23" ht="15" customHeight="1" thickBot="1" x14ac:dyDescent="0.3">
      <c r="B6" s="52" t="s">
        <v>14</v>
      </c>
      <c r="C6" s="5"/>
      <c r="D6" s="56" t="s">
        <v>3</v>
      </c>
      <c r="E6" s="56"/>
      <c r="F6" s="3">
        <v>370</v>
      </c>
      <c r="G6" s="4" t="s">
        <v>1</v>
      </c>
      <c r="Q6" s="2"/>
      <c r="R6" s="32" t="s">
        <v>28</v>
      </c>
      <c r="S6" s="35" t="s">
        <v>53</v>
      </c>
      <c r="T6" s="42"/>
      <c r="U6" s="35" t="s">
        <v>54</v>
      </c>
      <c r="V6" s="35"/>
      <c r="W6" s="29"/>
    </row>
    <row r="7" spans="2:23" x14ac:dyDescent="0.25">
      <c r="B7" s="52"/>
      <c r="C7" s="5"/>
      <c r="D7" s="51" t="s">
        <v>49</v>
      </c>
      <c r="E7" s="51"/>
      <c r="F7" s="16">
        <v>10</v>
      </c>
      <c r="G7" s="7" t="s">
        <v>0</v>
      </c>
      <c r="H7" s="8"/>
      <c r="I7" s="4"/>
      <c r="Q7" s="2"/>
      <c r="R7" s="34" t="s">
        <v>25</v>
      </c>
      <c r="S7" s="43">
        <v>1.49</v>
      </c>
      <c r="T7" s="44"/>
      <c r="U7" s="36">
        <v>2.46</v>
      </c>
      <c r="V7" s="36"/>
    </row>
    <row r="8" spans="2:23" x14ac:dyDescent="0.25">
      <c r="B8" s="52"/>
      <c r="C8" s="5"/>
      <c r="D8" s="51" t="s">
        <v>51</v>
      </c>
      <c r="E8" s="51"/>
      <c r="F8" s="16">
        <v>15</v>
      </c>
      <c r="G8" s="7" t="s">
        <v>0</v>
      </c>
      <c r="H8" s="8"/>
      <c r="I8" s="4"/>
      <c r="Q8" s="2"/>
      <c r="R8" s="34" t="s">
        <v>26</v>
      </c>
      <c r="S8" s="45">
        <v>2</v>
      </c>
      <c r="T8" s="46"/>
      <c r="U8" s="37">
        <v>3.5</v>
      </c>
      <c r="V8" s="37"/>
    </row>
    <row r="9" spans="2:23" x14ac:dyDescent="0.25">
      <c r="B9" s="52"/>
      <c r="C9" s="5"/>
      <c r="D9" s="51" t="s">
        <v>50</v>
      </c>
      <c r="E9" s="51"/>
      <c r="F9" s="16">
        <v>5</v>
      </c>
      <c r="G9" s="7" t="s">
        <v>0</v>
      </c>
      <c r="H9" s="9"/>
      <c r="I9" s="4"/>
      <c r="Q9" s="2"/>
      <c r="R9" s="34" t="s">
        <v>27</v>
      </c>
      <c r="S9" s="47">
        <v>2</v>
      </c>
      <c r="T9" s="48"/>
      <c r="U9" s="38">
        <v>2</v>
      </c>
      <c r="V9" s="38"/>
    </row>
    <row r="10" spans="2:23" x14ac:dyDescent="0.25">
      <c r="B10" s="52"/>
      <c r="D10" s="51" t="s">
        <v>48</v>
      </c>
      <c r="E10" s="51"/>
      <c r="F10" s="16">
        <v>35</v>
      </c>
      <c r="G10" s="15" t="s">
        <v>0</v>
      </c>
    </row>
    <row r="11" spans="2:23" x14ac:dyDescent="0.25">
      <c r="G11" s="4"/>
    </row>
    <row r="12" spans="2:23" ht="15" customHeight="1" thickBot="1" x14ac:dyDescent="0.3">
      <c r="B12" s="52" t="s">
        <v>16</v>
      </c>
      <c r="D12" s="50" t="s">
        <v>15</v>
      </c>
      <c r="E12" s="50"/>
      <c r="F12" s="13" t="s">
        <v>7</v>
      </c>
      <c r="R12" s="32" t="s">
        <v>4</v>
      </c>
      <c r="S12" s="35" t="s">
        <v>29</v>
      </c>
      <c r="T12" s="42"/>
      <c r="U12" s="35" t="s">
        <v>5</v>
      </c>
      <c r="V12" s="35"/>
      <c r="W12" s="2"/>
    </row>
    <row r="13" spans="2:23" x14ac:dyDescent="0.25">
      <c r="B13" s="52"/>
      <c r="D13" s="50" t="s">
        <v>47</v>
      </c>
      <c r="E13" s="50"/>
      <c r="F13" s="13" t="s">
        <v>7</v>
      </c>
      <c r="R13" s="33" t="s">
        <v>30</v>
      </c>
      <c r="S13" s="30">
        <v>360</v>
      </c>
      <c r="T13" s="33" t="s">
        <v>6</v>
      </c>
      <c r="U13" s="31">
        <v>235</v>
      </c>
      <c r="V13" s="2" t="s">
        <v>6</v>
      </c>
      <c r="W13" s="2"/>
    </row>
    <row r="14" spans="2:23" x14ac:dyDescent="0.25">
      <c r="B14" s="52"/>
      <c r="D14" s="50" t="s">
        <v>52</v>
      </c>
      <c r="E14" s="50"/>
      <c r="F14" s="13" t="s">
        <v>7</v>
      </c>
      <c r="R14" s="12" t="s">
        <v>31</v>
      </c>
      <c r="S14" s="30">
        <v>470</v>
      </c>
      <c r="T14" s="12" t="s">
        <v>6</v>
      </c>
      <c r="U14" s="30">
        <v>335</v>
      </c>
      <c r="V14" s="2" t="s">
        <v>6</v>
      </c>
      <c r="W14" s="2"/>
    </row>
    <row r="15" spans="2:23" x14ac:dyDescent="0.25">
      <c r="B15" s="52"/>
      <c r="D15" s="56" t="s">
        <v>28</v>
      </c>
      <c r="E15" s="56"/>
      <c r="F15" s="3" t="s">
        <v>26</v>
      </c>
      <c r="R15" s="12" t="s">
        <v>32</v>
      </c>
      <c r="S15" s="30">
        <v>360</v>
      </c>
      <c r="T15" s="12" t="s">
        <v>6</v>
      </c>
      <c r="U15" s="30">
        <v>235</v>
      </c>
      <c r="V15" s="2" t="s">
        <v>6</v>
      </c>
      <c r="W15" s="2"/>
    </row>
    <row r="16" spans="2:23" x14ac:dyDescent="0.25">
      <c r="B16" s="6"/>
      <c r="R16" s="12" t="s">
        <v>33</v>
      </c>
      <c r="S16" s="30">
        <v>470</v>
      </c>
      <c r="T16" s="12" t="s">
        <v>6</v>
      </c>
      <c r="U16" s="30">
        <v>335</v>
      </c>
      <c r="V16" s="2" t="s">
        <v>6</v>
      </c>
      <c r="W16" s="2"/>
    </row>
    <row r="17" spans="2:23" x14ac:dyDescent="0.25">
      <c r="R17" s="12" t="s">
        <v>34</v>
      </c>
      <c r="S17" s="30">
        <v>500</v>
      </c>
      <c r="T17" s="12" t="s">
        <v>6</v>
      </c>
      <c r="U17" s="30">
        <v>190</v>
      </c>
      <c r="V17" s="2" t="s">
        <v>6</v>
      </c>
      <c r="W17" s="2"/>
    </row>
    <row r="18" spans="2:23" ht="15" customHeight="1" x14ac:dyDescent="0.25">
      <c r="B18" s="52" t="s">
        <v>17</v>
      </c>
      <c r="D18" s="50" t="s">
        <v>18</v>
      </c>
      <c r="E18" s="50"/>
      <c r="F18" s="1" t="s">
        <v>55</v>
      </c>
      <c r="G18" s="4" t="s">
        <v>23</v>
      </c>
      <c r="R18" s="12" t="s">
        <v>7</v>
      </c>
      <c r="S18" s="30">
        <v>460</v>
      </c>
      <c r="T18" s="12" t="s">
        <v>6</v>
      </c>
      <c r="U18" s="30">
        <v>180</v>
      </c>
      <c r="V18" s="2" t="s">
        <v>6</v>
      </c>
      <c r="W18" s="2"/>
    </row>
    <row r="19" spans="2:23" x14ac:dyDescent="0.25">
      <c r="B19" s="52"/>
      <c r="D19" s="49" t="s">
        <v>19</v>
      </c>
      <c r="E19" s="49"/>
      <c r="F19" s="1">
        <f>(INDEX(U13:U36,MATCH(F12,R13:R36)))/(INDEX(S7:S9,MATCH(F15,R7:R9)))</f>
        <v>90</v>
      </c>
      <c r="G19" s="4" t="s">
        <v>24</v>
      </c>
      <c r="R19" s="12" t="s">
        <v>8</v>
      </c>
      <c r="S19" s="30">
        <v>520</v>
      </c>
      <c r="T19" s="12" t="s">
        <v>6</v>
      </c>
      <c r="U19" s="30">
        <v>220</v>
      </c>
      <c r="V19" s="2" t="s">
        <v>6</v>
      </c>
      <c r="W19" s="2"/>
    </row>
    <row r="20" spans="2:23" x14ac:dyDescent="0.25">
      <c r="B20" s="52"/>
      <c r="D20" s="49" t="s">
        <v>21</v>
      </c>
      <c r="E20" s="49"/>
      <c r="F20" s="1" t="e">
        <f>F18/(PI()/32*D_0^3)</f>
        <v>#VALUE!</v>
      </c>
      <c r="G20" s="4" t="s">
        <v>24</v>
      </c>
      <c r="R20" s="12" t="s">
        <v>9</v>
      </c>
      <c r="S20" s="30">
        <v>520</v>
      </c>
      <c r="T20" s="12" t="s">
        <v>6</v>
      </c>
      <c r="U20" s="30">
        <v>220</v>
      </c>
      <c r="V20" s="2" t="s">
        <v>6</v>
      </c>
      <c r="W20" s="2"/>
    </row>
    <row r="21" spans="2:23" x14ac:dyDescent="0.25">
      <c r="B21" s="52"/>
      <c r="D21" s="49" t="s">
        <v>20</v>
      </c>
      <c r="E21" s="49"/>
      <c r="F21" s="1">
        <f>(INDEX(S13:S36,MATCH(F12,R13:R36)))/(INDEX(U7:U9,MATCH(F15,R7:R9)))</f>
        <v>131.42857142857142</v>
      </c>
      <c r="G21" s="4" t="s">
        <v>24</v>
      </c>
      <c r="R21" s="12" t="s">
        <v>35</v>
      </c>
      <c r="S21" s="30">
        <v>620</v>
      </c>
      <c r="T21" s="12" t="s">
        <v>6</v>
      </c>
      <c r="U21" s="30">
        <v>460</v>
      </c>
      <c r="V21" s="2" t="s">
        <v>6</v>
      </c>
      <c r="W21" s="2"/>
    </row>
    <row r="22" spans="2:23" x14ac:dyDescent="0.25">
      <c r="B22" s="52"/>
      <c r="D22" s="49" t="s">
        <v>22</v>
      </c>
      <c r="E22" s="49"/>
      <c r="F22" s="1">
        <f>(0.5*(F6*1000))/(PI()*D_0^2)</f>
        <v>48.071288933878591</v>
      </c>
      <c r="G22" s="4" t="s">
        <v>24</v>
      </c>
      <c r="R22" s="12" t="s">
        <v>36</v>
      </c>
      <c r="S22" s="30">
        <v>640</v>
      </c>
      <c r="T22" s="12" t="s">
        <v>6</v>
      </c>
      <c r="U22" s="30">
        <v>460</v>
      </c>
      <c r="V22" s="2" t="s">
        <v>6</v>
      </c>
      <c r="W22" s="2"/>
    </row>
    <row r="23" spans="2:23" x14ac:dyDescent="0.25">
      <c r="R23" s="12" t="s">
        <v>10</v>
      </c>
      <c r="S23" s="30">
        <v>800</v>
      </c>
      <c r="T23" s="12" t="s">
        <v>6</v>
      </c>
      <c r="U23" s="30">
        <v>600</v>
      </c>
      <c r="V23" s="2" t="s">
        <v>6</v>
      </c>
      <c r="W23" s="2"/>
    </row>
    <row r="24" spans="2:23" ht="15.75" thickBot="1" x14ac:dyDescent="0.3">
      <c r="K24" s="25"/>
      <c r="L24" s="26"/>
      <c r="M24" s="26"/>
      <c r="N24" s="22"/>
      <c r="O24" s="22"/>
      <c r="R24" s="12" t="s">
        <v>37</v>
      </c>
      <c r="S24" s="30">
        <v>800</v>
      </c>
      <c r="T24" s="12" t="s">
        <v>6</v>
      </c>
      <c r="U24" s="30">
        <v>640</v>
      </c>
      <c r="V24" s="2" t="s">
        <v>6</v>
      </c>
      <c r="W24" s="2"/>
    </row>
    <row r="25" spans="2:23" ht="16.5" thickBot="1" x14ac:dyDescent="0.3">
      <c r="D25" s="39" t="e">
        <f>IF(SQRT(F20^2+3*F22^2)&lt;F19,"PASS","FAIL")</f>
        <v>#VALUE!</v>
      </c>
      <c r="E25" s="40"/>
      <c r="F25" s="41"/>
      <c r="K25" s="27"/>
      <c r="L25" s="26"/>
      <c r="M25" s="26"/>
      <c r="N25" s="23"/>
      <c r="O25" s="23"/>
      <c r="R25" s="12" t="s">
        <v>38</v>
      </c>
      <c r="S25" s="30">
        <v>1000</v>
      </c>
      <c r="T25" s="12" t="s">
        <v>6</v>
      </c>
      <c r="U25" s="30">
        <v>900</v>
      </c>
      <c r="V25" s="2" t="s">
        <v>6</v>
      </c>
      <c r="W25" s="2"/>
    </row>
    <row r="26" spans="2:23" x14ac:dyDescent="0.25">
      <c r="K26" s="27"/>
      <c r="L26" s="28"/>
      <c r="M26" s="28"/>
      <c r="N26" s="24"/>
      <c r="O26" s="24"/>
      <c r="R26" s="12" t="s">
        <v>39</v>
      </c>
      <c r="S26" s="30">
        <v>1200</v>
      </c>
      <c r="T26" s="12" t="s">
        <v>6</v>
      </c>
      <c r="U26" s="30">
        <v>1080</v>
      </c>
      <c r="V26" s="2" t="s">
        <v>6</v>
      </c>
      <c r="W26" s="2"/>
    </row>
    <row r="27" spans="2:23" x14ac:dyDescent="0.25">
      <c r="K27" s="27"/>
      <c r="L27" s="28"/>
      <c r="M27" s="28"/>
      <c r="N27" s="24"/>
      <c r="O27" s="24"/>
      <c r="R27" s="12" t="s">
        <v>40</v>
      </c>
      <c r="S27" s="30">
        <v>700</v>
      </c>
      <c r="T27" s="12" t="s">
        <v>6</v>
      </c>
      <c r="U27" s="30">
        <v>450</v>
      </c>
      <c r="V27" s="2" t="s">
        <v>6</v>
      </c>
      <c r="W27" s="2"/>
    </row>
    <row r="28" spans="2:23" x14ac:dyDescent="0.25">
      <c r="R28" s="12" t="s">
        <v>41</v>
      </c>
      <c r="S28" s="30">
        <v>500</v>
      </c>
      <c r="T28" s="12" t="s">
        <v>6</v>
      </c>
      <c r="U28" s="30">
        <v>250</v>
      </c>
      <c r="V28" s="2" t="s">
        <v>6</v>
      </c>
      <c r="W28" s="2"/>
    </row>
    <row r="29" spans="2:23" x14ac:dyDescent="0.25">
      <c r="R29" s="12" t="s">
        <v>42</v>
      </c>
      <c r="S29" s="30">
        <v>700</v>
      </c>
      <c r="T29" s="12" t="s">
        <v>6</v>
      </c>
      <c r="U29" s="30">
        <v>450</v>
      </c>
      <c r="V29" s="2" t="s">
        <v>6</v>
      </c>
      <c r="W29" s="2"/>
    </row>
    <row r="30" spans="2:23" x14ac:dyDescent="0.25">
      <c r="R30" s="12" t="s">
        <v>43</v>
      </c>
      <c r="S30" s="30">
        <v>500</v>
      </c>
      <c r="T30" s="12" t="s">
        <v>6</v>
      </c>
      <c r="U30" s="30">
        <v>250</v>
      </c>
      <c r="V30" s="2" t="s">
        <v>6</v>
      </c>
      <c r="W30" s="2"/>
    </row>
    <row r="31" spans="2:23" x14ac:dyDescent="0.25">
      <c r="R31" s="12" t="s">
        <v>11</v>
      </c>
      <c r="S31" s="30">
        <v>275</v>
      </c>
      <c r="T31" s="12" t="s">
        <v>6</v>
      </c>
      <c r="U31" s="30">
        <v>125</v>
      </c>
      <c r="V31" s="2" t="s">
        <v>6</v>
      </c>
      <c r="W31" s="2"/>
    </row>
    <row r="32" spans="2:23" x14ac:dyDescent="0.25">
      <c r="R32" s="12" t="s">
        <v>12</v>
      </c>
      <c r="S32" s="30">
        <v>215</v>
      </c>
      <c r="T32" s="12" t="s">
        <v>6</v>
      </c>
      <c r="U32" s="30">
        <v>160</v>
      </c>
      <c r="V32" s="2" t="s">
        <v>6</v>
      </c>
      <c r="W32" s="2"/>
    </row>
    <row r="33" spans="17:23" x14ac:dyDescent="0.25">
      <c r="R33" s="12" t="s">
        <v>13</v>
      </c>
      <c r="S33" s="30">
        <v>280</v>
      </c>
      <c r="T33" s="12" t="s">
        <v>6</v>
      </c>
      <c r="U33" s="30">
        <v>240</v>
      </c>
      <c r="V33" s="2" t="s">
        <v>6</v>
      </c>
      <c r="W33" s="2"/>
    </row>
    <row r="34" spans="17:23" x14ac:dyDescent="0.25">
      <c r="R34" s="12" t="s">
        <v>44</v>
      </c>
      <c r="S34" s="30">
        <v>275</v>
      </c>
      <c r="T34" s="12" t="s">
        <v>6</v>
      </c>
      <c r="U34" s="30">
        <v>125</v>
      </c>
      <c r="V34" s="2" t="s">
        <v>6</v>
      </c>
      <c r="W34" s="2"/>
    </row>
    <row r="35" spans="17:23" x14ac:dyDescent="0.25">
      <c r="R35" s="12" t="s">
        <v>45</v>
      </c>
      <c r="S35" s="30">
        <v>215</v>
      </c>
      <c r="T35" s="12" t="s">
        <v>6</v>
      </c>
      <c r="U35" s="30">
        <v>160</v>
      </c>
      <c r="V35" s="2" t="s">
        <v>6</v>
      </c>
      <c r="W35" s="2"/>
    </row>
    <row r="36" spans="17:23" x14ac:dyDescent="0.25">
      <c r="R36" s="12" t="s">
        <v>46</v>
      </c>
      <c r="S36" s="30">
        <v>280</v>
      </c>
      <c r="T36" s="12" t="s">
        <v>6</v>
      </c>
      <c r="U36" s="30">
        <v>240</v>
      </c>
      <c r="V36" s="2" t="s">
        <v>6</v>
      </c>
    </row>
    <row r="37" spans="17:23" x14ac:dyDescent="0.25">
      <c r="Q37" s="14"/>
      <c r="R37" s="17"/>
      <c r="S37" s="18"/>
      <c r="T37" s="18"/>
      <c r="U37" s="18"/>
      <c r="V37" s="18"/>
      <c r="W37" s="14"/>
    </row>
    <row r="38" spans="17:23" x14ac:dyDescent="0.25">
      <c r="Q38" s="14"/>
      <c r="R38" s="19"/>
      <c r="S38" s="20"/>
      <c r="T38" s="21"/>
      <c r="U38" s="20"/>
      <c r="V38" s="21"/>
      <c r="W38" s="14"/>
    </row>
    <row r="39" spans="17:23" x14ac:dyDescent="0.25">
      <c r="Q39" s="14"/>
      <c r="R39" s="19"/>
      <c r="S39" s="20"/>
      <c r="T39" s="21"/>
      <c r="U39" s="20"/>
      <c r="V39" s="21"/>
      <c r="W39" s="14"/>
    </row>
    <row r="40" spans="17:23" x14ac:dyDescent="0.25">
      <c r="Q40" s="14"/>
      <c r="R40" s="19"/>
      <c r="S40" s="20"/>
      <c r="T40" s="21"/>
      <c r="U40" s="20"/>
      <c r="V40" s="21"/>
      <c r="W40" s="14"/>
    </row>
    <row r="41" spans="17:23" x14ac:dyDescent="0.25">
      <c r="Q41" s="14"/>
      <c r="R41" s="19"/>
      <c r="S41" s="20"/>
      <c r="T41" s="21"/>
      <c r="U41" s="20"/>
      <c r="V41" s="21"/>
      <c r="W41" s="14"/>
    </row>
    <row r="42" spans="17:23" x14ac:dyDescent="0.25">
      <c r="Q42" s="14"/>
      <c r="R42" s="19"/>
      <c r="S42" s="20"/>
      <c r="T42" s="21"/>
      <c r="U42" s="20"/>
      <c r="V42" s="21"/>
      <c r="W42" s="14"/>
    </row>
    <row r="43" spans="17:23" x14ac:dyDescent="0.25">
      <c r="Q43" s="14"/>
      <c r="R43" s="19"/>
      <c r="S43" s="20"/>
      <c r="T43" s="21"/>
      <c r="U43" s="20"/>
      <c r="V43" s="21"/>
      <c r="W43" s="14"/>
    </row>
    <row r="44" spans="17:23" x14ac:dyDescent="0.25">
      <c r="Q44" s="14"/>
      <c r="R44" s="19"/>
      <c r="S44" s="20"/>
      <c r="T44" s="21"/>
      <c r="U44" s="20"/>
      <c r="V44" s="21"/>
      <c r="W44" s="14"/>
    </row>
    <row r="45" spans="17:23" x14ac:dyDescent="0.25">
      <c r="Q45" s="14"/>
      <c r="R45" s="19"/>
      <c r="S45" s="20"/>
      <c r="T45" s="21"/>
      <c r="U45" s="20"/>
      <c r="V45" s="21"/>
      <c r="W45" s="14"/>
    </row>
    <row r="46" spans="17:23" x14ac:dyDescent="0.25">
      <c r="Q46" s="14"/>
      <c r="R46" s="19"/>
      <c r="S46" s="20"/>
      <c r="T46" s="21"/>
      <c r="U46" s="20"/>
      <c r="V46" s="21"/>
      <c r="W46" s="14"/>
    </row>
    <row r="47" spans="17:23" x14ac:dyDescent="0.25">
      <c r="Q47" s="14"/>
      <c r="R47" s="19"/>
      <c r="S47" s="20"/>
      <c r="T47" s="21"/>
      <c r="U47" s="20"/>
      <c r="V47" s="21"/>
      <c r="W47" s="14"/>
    </row>
    <row r="48" spans="17:23" x14ac:dyDescent="0.25">
      <c r="Q48" s="14"/>
      <c r="R48" s="19"/>
      <c r="S48" s="20"/>
      <c r="T48" s="21"/>
      <c r="U48" s="20"/>
      <c r="V48" s="21"/>
      <c r="W48" s="14"/>
    </row>
    <row r="49" spans="17:23" x14ac:dyDescent="0.25">
      <c r="Q49" s="14"/>
      <c r="R49" s="14"/>
      <c r="S49" s="14"/>
      <c r="T49" s="14"/>
      <c r="U49" s="14"/>
      <c r="V49" s="14"/>
      <c r="W49" s="14"/>
    </row>
    <row r="50" spans="17:23" x14ac:dyDescent="0.25">
      <c r="Q50" s="14"/>
      <c r="R50" s="14"/>
      <c r="S50" s="14"/>
      <c r="T50" s="14"/>
      <c r="U50" s="14"/>
      <c r="V50" s="14"/>
      <c r="W50" s="14"/>
    </row>
    <row r="51" spans="17:23" x14ac:dyDescent="0.25">
      <c r="Q51" s="14"/>
      <c r="R51" s="14"/>
      <c r="S51" s="14"/>
      <c r="T51" s="14"/>
      <c r="U51" s="14"/>
      <c r="V51" s="14"/>
      <c r="W51" s="14"/>
    </row>
  </sheetData>
  <mergeCells count="31">
    <mergeCell ref="J1:O1"/>
    <mergeCell ref="J2:O2"/>
    <mergeCell ref="B6:B10"/>
    <mergeCell ref="B12:B15"/>
    <mergeCell ref="B18:B22"/>
    <mergeCell ref="D3:F3"/>
    <mergeCell ref="D15:E15"/>
    <mergeCell ref="D12:E12"/>
    <mergeCell ref="D7:E7"/>
    <mergeCell ref="D8:E8"/>
    <mergeCell ref="D6:E6"/>
    <mergeCell ref="D25:F25"/>
    <mergeCell ref="S6:T6"/>
    <mergeCell ref="S7:T7"/>
    <mergeCell ref="S8:T8"/>
    <mergeCell ref="S9:T9"/>
    <mergeCell ref="S12:T12"/>
    <mergeCell ref="D19:E19"/>
    <mergeCell ref="D20:E20"/>
    <mergeCell ref="D21:E21"/>
    <mergeCell ref="D22:E22"/>
    <mergeCell ref="D18:E18"/>
    <mergeCell ref="D9:E9"/>
    <mergeCell ref="D13:E13"/>
    <mergeCell ref="D14:E14"/>
    <mergeCell ref="D10:E10"/>
    <mergeCell ref="U6:V6"/>
    <mergeCell ref="U7:V7"/>
    <mergeCell ref="U8:V8"/>
    <mergeCell ref="U9:V9"/>
    <mergeCell ref="U12:V12"/>
  </mergeCells>
  <phoneticPr fontId="9" type="noConversion"/>
  <conditionalFormatting sqref="D25:F25">
    <cfRule type="expression" dxfId="0" priority="1">
      <formula>SQRT(F20^2+3*F22^2+$G$24)&lt;F19</formula>
    </cfRule>
  </conditionalFormatting>
  <dataValidations count="2">
    <dataValidation type="list" errorStyle="information" allowBlank="1" showInputMessage="1" showErrorMessage="1" prompt="If 'Custom', please specify the desired values in the Safety regulation table" sqref="F15" xr:uid="{2A7DD39E-C9F0-4F07-9EE8-125F5F4FFDB8}">
      <formula1>$R$7:$R$9</formula1>
    </dataValidation>
    <dataValidation type="list" errorStyle="information" allowBlank="1" showInputMessage="1" showErrorMessage="1" sqref="F12:F14" xr:uid="{A6E2F5F9-866D-4222-BF74-BF05426DCDFD}">
      <formula1>$R$13:$R$36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4</vt:i4>
      </vt:variant>
    </vt:vector>
  </HeadingPairs>
  <TitlesOfParts>
    <vt:vector size="5" baseType="lpstr">
      <vt:lpstr>Pin Calculation</vt:lpstr>
      <vt:lpstr>D_0</vt:lpstr>
      <vt:lpstr>g_0</vt:lpstr>
      <vt:lpstr>t_1</vt:lpstr>
      <vt:lpstr>t_2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Oldenkamp</dc:creator>
  <cp:lastModifiedBy>Bart Oldenkamp</cp:lastModifiedBy>
  <dcterms:created xsi:type="dcterms:W3CDTF">2019-07-01T06:56:41Z</dcterms:created>
  <dcterms:modified xsi:type="dcterms:W3CDTF">2019-08-13T06:57:38Z</dcterms:modified>
</cp:coreProperties>
</file>