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urent\Documents\"/>
    </mc:Choice>
  </mc:AlternateContent>
  <xr:revisionPtr revIDLastSave="0" documentId="13_ncr:1_{EDAA3B5F-252B-4541-A3BC-DA63872598B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otal" sheetId="1" r:id="rId1"/>
    <sheet name="proton" sheetId="2" r:id="rId2"/>
    <sheet name="HI" sheetId="3" r:id="rId3"/>
    <sheet name="alpha" sheetId="4" r:id="rId4"/>
    <sheet name="deutons" sheetId="5" r:id="rId5"/>
  </sheets>
  <calcPr calcId="191029"/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5" i="1"/>
  <c r="I197" i="5" l="1"/>
  <c r="H191" i="5"/>
  <c r="H190" i="5"/>
  <c r="H189" i="5"/>
  <c r="H188" i="5"/>
  <c r="H187" i="5"/>
  <c r="H186" i="5"/>
  <c r="H185" i="5"/>
  <c r="H184" i="5"/>
  <c r="H183" i="5"/>
  <c r="H182" i="5"/>
  <c r="H181" i="5"/>
  <c r="H180" i="5"/>
  <c r="H179" i="5"/>
  <c r="H178" i="5"/>
  <c r="H177" i="5"/>
  <c r="H176" i="5"/>
  <c r="H175" i="5"/>
  <c r="H174" i="5"/>
  <c r="H173" i="5"/>
  <c r="H172" i="5"/>
  <c r="H171" i="5"/>
  <c r="H170" i="5"/>
  <c r="H169" i="5"/>
  <c r="H168" i="5"/>
  <c r="H167" i="5"/>
  <c r="H166" i="5"/>
  <c r="H165" i="5"/>
  <c r="H164" i="5"/>
  <c r="H163" i="5"/>
  <c r="H162" i="5"/>
  <c r="H161" i="5"/>
  <c r="H160" i="5"/>
  <c r="H159" i="5"/>
  <c r="H158" i="5"/>
  <c r="H157" i="5"/>
  <c r="H156" i="5"/>
  <c r="H155" i="5"/>
  <c r="H154" i="5"/>
  <c r="H153" i="5"/>
  <c r="H152" i="5"/>
  <c r="H151" i="5"/>
  <c r="H150" i="5"/>
  <c r="H149" i="5"/>
  <c r="H148" i="5"/>
  <c r="H147" i="5"/>
  <c r="H146" i="5"/>
  <c r="H145" i="5"/>
  <c r="H144" i="5"/>
  <c r="H143" i="5"/>
  <c r="H142" i="5"/>
  <c r="I142" i="5" s="1"/>
  <c r="H141" i="5"/>
  <c r="H140" i="5"/>
  <c r="I140" i="5" s="1"/>
  <c r="H139" i="5"/>
  <c r="H138" i="5"/>
  <c r="I138" i="5" s="1"/>
  <c r="H137" i="5"/>
  <c r="H136" i="5"/>
  <c r="H135" i="5"/>
  <c r="H134" i="5"/>
  <c r="I134" i="5" s="1"/>
  <c r="H133" i="5"/>
  <c r="H132" i="5"/>
  <c r="H131" i="5"/>
  <c r="H130" i="5"/>
  <c r="H129" i="5"/>
  <c r="H128" i="5"/>
  <c r="H127" i="5"/>
  <c r="H126" i="5"/>
  <c r="I126" i="5" s="1"/>
  <c r="H125" i="5"/>
  <c r="H124" i="5"/>
  <c r="H123" i="5"/>
  <c r="H122" i="5"/>
  <c r="H121" i="5"/>
  <c r="H120" i="5"/>
  <c r="H119" i="5"/>
  <c r="H118" i="5"/>
  <c r="H117" i="5"/>
  <c r="H116" i="5"/>
  <c r="H115" i="5"/>
  <c r="H114" i="5"/>
  <c r="H113" i="5"/>
  <c r="H112" i="5"/>
  <c r="H111" i="5"/>
  <c r="H110" i="5"/>
  <c r="H109" i="5"/>
  <c r="H108" i="5"/>
  <c r="H107" i="5"/>
  <c r="H106" i="5"/>
  <c r="H105" i="5"/>
  <c r="H104" i="5"/>
  <c r="H103" i="5"/>
  <c r="H102" i="5"/>
  <c r="H101" i="5"/>
  <c r="H100" i="5"/>
  <c r="H99" i="5"/>
  <c r="H98" i="5"/>
  <c r="H97" i="5"/>
  <c r="H96" i="5"/>
  <c r="H95" i="5"/>
  <c r="H94" i="5"/>
  <c r="H93" i="5"/>
  <c r="H92" i="5"/>
  <c r="H91" i="5"/>
  <c r="I91" i="5" s="1"/>
  <c r="H90" i="5"/>
  <c r="H89" i="5"/>
  <c r="H88" i="5"/>
  <c r="H87" i="5"/>
  <c r="I87" i="5" s="1"/>
  <c r="H86" i="5"/>
  <c r="H85" i="5"/>
  <c r="H84" i="5"/>
  <c r="H83" i="5"/>
  <c r="I83" i="5" s="1"/>
  <c r="H82" i="5"/>
  <c r="H81" i="5"/>
  <c r="H80" i="5"/>
  <c r="H79" i="5"/>
  <c r="H78" i="5"/>
  <c r="H77" i="5"/>
  <c r="H76" i="5"/>
  <c r="I76" i="5" s="1"/>
  <c r="H75" i="5"/>
  <c r="H74" i="5"/>
  <c r="H73" i="5"/>
  <c r="H72" i="5"/>
  <c r="I72" i="5" s="1"/>
  <c r="H71" i="5"/>
  <c r="H70" i="5"/>
  <c r="H69" i="5"/>
  <c r="H68" i="5"/>
  <c r="H67" i="5"/>
  <c r="H66" i="5"/>
  <c r="H65" i="5"/>
  <c r="I65" i="5" s="1"/>
  <c r="H64" i="5"/>
  <c r="H63" i="5"/>
  <c r="I63" i="5" s="1"/>
  <c r="H62" i="5"/>
  <c r="H61" i="5"/>
  <c r="I61" i="5" s="1"/>
  <c r="H60" i="5"/>
  <c r="H59" i="5"/>
  <c r="H58" i="5"/>
  <c r="H57" i="5"/>
  <c r="I57" i="5" s="1"/>
  <c r="H56" i="5"/>
  <c r="H55" i="5"/>
  <c r="I55" i="5" s="1"/>
  <c r="H54" i="5"/>
  <c r="H53" i="5"/>
  <c r="I53" i="5" s="1"/>
  <c r="H52" i="5"/>
  <c r="H51" i="5"/>
  <c r="I51" i="5" s="1"/>
  <c r="H50" i="5"/>
  <c r="H49" i="5"/>
  <c r="I49" i="5" s="1"/>
  <c r="H48" i="5"/>
  <c r="H47" i="5"/>
  <c r="I47" i="5" s="1"/>
  <c r="H46" i="5"/>
  <c r="H45" i="5"/>
  <c r="I45" i="5" s="1"/>
  <c r="H44" i="5"/>
  <c r="H43" i="5"/>
  <c r="H42" i="5"/>
  <c r="H41" i="5"/>
  <c r="I41" i="5" s="1"/>
  <c r="H40" i="5"/>
  <c r="H39" i="5"/>
  <c r="I39" i="5" s="1"/>
  <c r="H38" i="5"/>
  <c r="H37" i="5"/>
  <c r="I37" i="5" s="1"/>
  <c r="H36" i="5"/>
  <c r="H35" i="5"/>
  <c r="I35" i="5" s="1"/>
  <c r="H34" i="5"/>
  <c r="H33" i="5"/>
  <c r="I33" i="5" s="1"/>
  <c r="H32" i="5"/>
  <c r="H31" i="5"/>
  <c r="I31" i="5" s="1"/>
  <c r="H30" i="5"/>
  <c r="H29" i="5"/>
  <c r="I29" i="5" s="1"/>
  <c r="H28" i="5"/>
  <c r="H27" i="5"/>
  <c r="I27" i="5" s="1"/>
  <c r="H26" i="5"/>
  <c r="H25" i="5"/>
  <c r="I25" i="5" s="1"/>
  <c r="H24" i="5"/>
  <c r="H23" i="5"/>
  <c r="I23" i="5" s="1"/>
  <c r="H22" i="5"/>
  <c r="H21" i="5"/>
  <c r="I21" i="5" s="1"/>
  <c r="H20" i="5"/>
  <c r="H19" i="5"/>
  <c r="I19" i="5" s="1"/>
  <c r="H18" i="5"/>
  <c r="H17" i="5"/>
  <c r="I17" i="5" s="1"/>
  <c r="H16" i="5"/>
  <c r="H15" i="5"/>
  <c r="I15" i="5" s="1"/>
  <c r="H14" i="5"/>
  <c r="H13" i="5"/>
  <c r="I13" i="5" s="1"/>
  <c r="H12" i="5"/>
  <c r="H11" i="5"/>
  <c r="H10" i="5"/>
  <c r="H9" i="5"/>
  <c r="I9" i="5" s="1"/>
  <c r="H8" i="5"/>
  <c r="H7" i="5"/>
  <c r="I7" i="5" s="1"/>
  <c r="H6" i="5"/>
  <c r="H5" i="5"/>
  <c r="H191" i="4"/>
  <c r="H190" i="4"/>
  <c r="H189" i="4"/>
  <c r="I189" i="4" s="1"/>
  <c r="H188" i="4"/>
  <c r="H187" i="4"/>
  <c r="H186" i="4"/>
  <c r="H185" i="4"/>
  <c r="H184" i="4"/>
  <c r="H183" i="4"/>
  <c r="H182" i="4"/>
  <c r="H181" i="4"/>
  <c r="H180" i="4"/>
  <c r="H179" i="4"/>
  <c r="H178" i="4"/>
  <c r="H177" i="4"/>
  <c r="H176" i="4"/>
  <c r="H175" i="4"/>
  <c r="H174" i="4"/>
  <c r="H173" i="4"/>
  <c r="H172" i="4"/>
  <c r="H171" i="4"/>
  <c r="H170" i="4"/>
  <c r="H169" i="4"/>
  <c r="H168" i="4"/>
  <c r="H167" i="4"/>
  <c r="H166" i="4"/>
  <c r="H165" i="4"/>
  <c r="H164" i="4"/>
  <c r="H163" i="4"/>
  <c r="H162" i="4"/>
  <c r="H161" i="4"/>
  <c r="H160" i="4"/>
  <c r="H159" i="4"/>
  <c r="H158" i="4"/>
  <c r="H157" i="4"/>
  <c r="H156" i="4"/>
  <c r="H155" i="4"/>
  <c r="H154" i="4"/>
  <c r="H153" i="4"/>
  <c r="H152" i="4"/>
  <c r="I152" i="4" s="1"/>
  <c r="H151" i="4"/>
  <c r="H150" i="4"/>
  <c r="H149" i="4"/>
  <c r="H148" i="4"/>
  <c r="H147" i="4"/>
  <c r="H146" i="4"/>
  <c r="H145" i="4"/>
  <c r="H144" i="4"/>
  <c r="I144" i="4" s="1"/>
  <c r="H143" i="4"/>
  <c r="H142" i="4"/>
  <c r="H141" i="4"/>
  <c r="H140" i="4"/>
  <c r="H139" i="4"/>
  <c r="H138" i="4"/>
  <c r="H137" i="4"/>
  <c r="H136" i="4"/>
  <c r="I136" i="4" s="1"/>
  <c r="H135" i="4"/>
  <c r="H134" i="4"/>
  <c r="H133" i="4"/>
  <c r="H132" i="4"/>
  <c r="H131" i="4"/>
  <c r="H130" i="4"/>
  <c r="I130" i="4" s="1"/>
  <c r="H129" i="4"/>
  <c r="H128" i="4"/>
  <c r="H127" i="4"/>
  <c r="H126" i="4"/>
  <c r="I126" i="4" s="1"/>
  <c r="H125" i="4"/>
  <c r="H124" i="4"/>
  <c r="H123" i="4"/>
  <c r="H122" i="4"/>
  <c r="I122" i="4" s="1"/>
  <c r="H121" i="4"/>
  <c r="H120" i="4"/>
  <c r="H119" i="4"/>
  <c r="H118" i="4"/>
  <c r="H117" i="4"/>
  <c r="H116" i="4"/>
  <c r="H115" i="4"/>
  <c r="H114" i="4"/>
  <c r="H113" i="4"/>
  <c r="H112" i="4"/>
  <c r="H111" i="4"/>
  <c r="H110" i="4"/>
  <c r="H109" i="4"/>
  <c r="H108" i="4"/>
  <c r="H107" i="4"/>
  <c r="H106" i="4"/>
  <c r="H105" i="4"/>
  <c r="H104" i="4"/>
  <c r="H103" i="4"/>
  <c r="H102" i="4"/>
  <c r="H101" i="4"/>
  <c r="I101" i="4" s="1"/>
  <c r="H100" i="4"/>
  <c r="H99" i="4"/>
  <c r="H98" i="4"/>
  <c r="H97" i="4"/>
  <c r="H96" i="4"/>
  <c r="H95" i="4"/>
  <c r="H94" i="4"/>
  <c r="H93" i="4"/>
  <c r="H92" i="4"/>
  <c r="I92" i="4" s="1"/>
  <c r="H91" i="4"/>
  <c r="H90" i="4"/>
  <c r="H89" i="4"/>
  <c r="H88" i="4"/>
  <c r="I88" i="4" s="1"/>
  <c r="H87" i="4"/>
  <c r="H86" i="4"/>
  <c r="H85" i="4"/>
  <c r="H84" i="4"/>
  <c r="H83" i="4"/>
  <c r="H82" i="4"/>
  <c r="H81" i="4"/>
  <c r="H80" i="4"/>
  <c r="I80" i="4" s="1"/>
  <c r="H79" i="4"/>
  <c r="H78" i="4"/>
  <c r="H77" i="4"/>
  <c r="H76" i="4"/>
  <c r="I76" i="4" s="1"/>
  <c r="H75" i="4"/>
  <c r="H74" i="4"/>
  <c r="H73" i="4"/>
  <c r="H72" i="4"/>
  <c r="I72" i="4" s="1"/>
  <c r="H71" i="4"/>
  <c r="H70" i="4"/>
  <c r="H69" i="4"/>
  <c r="H68" i="4"/>
  <c r="H67" i="4"/>
  <c r="H66" i="4"/>
  <c r="H65" i="4"/>
  <c r="H64" i="4"/>
  <c r="H63" i="4"/>
  <c r="I63" i="4" s="1"/>
  <c r="H62" i="4"/>
  <c r="H61" i="4"/>
  <c r="I61" i="4" s="1"/>
  <c r="H60" i="4"/>
  <c r="H59" i="4"/>
  <c r="H58" i="4"/>
  <c r="H57" i="4"/>
  <c r="H56" i="4"/>
  <c r="H55" i="4"/>
  <c r="I55" i="4" s="1"/>
  <c r="H54" i="4"/>
  <c r="H53" i="4"/>
  <c r="I53" i="4" s="1"/>
  <c r="H52" i="4"/>
  <c r="H51" i="4"/>
  <c r="H50" i="4"/>
  <c r="H49" i="4"/>
  <c r="H48" i="4"/>
  <c r="H47" i="4"/>
  <c r="I47" i="4" s="1"/>
  <c r="H46" i="4"/>
  <c r="H45" i="4"/>
  <c r="I45" i="4" s="1"/>
  <c r="H44" i="4"/>
  <c r="H43" i="4"/>
  <c r="H42" i="4"/>
  <c r="H41" i="4"/>
  <c r="H40" i="4"/>
  <c r="H39" i="4"/>
  <c r="I39" i="4" s="1"/>
  <c r="H38" i="4"/>
  <c r="H37" i="4"/>
  <c r="H36" i="4"/>
  <c r="H35" i="4"/>
  <c r="H34" i="4"/>
  <c r="H33" i="4"/>
  <c r="H32" i="4"/>
  <c r="H31" i="4"/>
  <c r="I31" i="4" s="1"/>
  <c r="H30" i="4"/>
  <c r="H29" i="4"/>
  <c r="I29" i="4" s="1"/>
  <c r="H28" i="4"/>
  <c r="H27" i="4"/>
  <c r="H26" i="4"/>
  <c r="H25" i="4"/>
  <c r="I25" i="4" s="1"/>
  <c r="H24" i="4"/>
  <c r="H23" i="4"/>
  <c r="I23" i="4" s="1"/>
  <c r="H22" i="4"/>
  <c r="I22" i="4" s="1"/>
  <c r="H21" i="4"/>
  <c r="H20" i="4"/>
  <c r="H19" i="4"/>
  <c r="I19" i="4" s="1"/>
  <c r="H18" i="4"/>
  <c r="I18" i="4" s="1"/>
  <c r="H17" i="4"/>
  <c r="H16" i="4"/>
  <c r="H15" i="4"/>
  <c r="I15" i="4" s="1"/>
  <c r="H14" i="4"/>
  <c r="I14" i="4" s="1"/>
  <c r="H13" i="4"/>
  <c r="I13" i="4" s="1"/>
  <c r="H12" i="4"/>
  <c r="H11" i="4"/>
  <c r="H10" i="4"/>
  <c r="I10" i="4" s="1"/>
  <c r="H9" i="4"/>
  <c r="H8" i="4"/>
  <c r="I8" i="4" s="1"/>
  <c r="H7" i="4"/>
  <c r="I7" i="4" s="1"/>
  <c r="H6" i="4"/>
  <c r="H5" i="4"/>
  <c r="I197" i="3"/>
  <c r="J191" i="3"/>
  <c r="H191" i="3"/>
  <c r="L191" i="3" s="1"/>
  <c r="J190" i="3"/>
  <c r="H190" i="3"/>
  <c r="L190" i="3" s="1"/>
  <c r="J189" i="3"/>
  <c r="H189" i="3"/>
  <c r="L189" i="3" s="1"/>
  <c r="J188" i="3"/>
  <c r="H188" i="3"/>
  <c r="N188" i="3" s="1"/>
  <c r="J187" i="3"/>
  <c r="H187" i="3"/>
  <c r="L187" i="3" s="1"/>
  <c r="J186" i="3"/>
  <c r="H186" i="3"/>
  <c r="L186" i="3" s="1"/>
  <c r="J185" i="3"/>
  <c r="H185" i="3"/>
  <c r="L185" i="3" s="1"/>
  <c r="J184" i="3"/>
  <c r="H184" i="3"/>
  <c r="N184" i="3" s="1"/>
  <c r="J183" i="3"/>
  <c r="H183" i="3"/>
  <c r="L183" i="3" s="1"/>
  <c r="J182" i="3"/>
  <c r="H182" i="3"/>
  <c r="L182" i="3" s="1"/>
  <c r="J181" i="3"/>
  <c r="H181" i="3"/>
  <c r="L181" i="3" s="1"/>
  <c r="J180" i="3"/>
  <c r="H180" i="3"/>
  <c r="N180" i="3" s="1"/>
  <c r="J179" i="3"/>
  <c r="H179" i="3"/>
  <c r="L179" i="3" s="1"/>
  <c r="J178" i="3"/>
  <c r="H178" i="3"/>
  <c r="L178" i="3" s="1"/>
  <c r="J177" i="3"/>
  <c r="H177" i="3"/>
  <c r="L177" i="3" s="1"/>
  <c r="J176" i="3"/>
  <c r="H176" i="3"/>
  <c r="N176" i="3" s="1"/>
  <c r="J175" i="3"/>
  <c r="H175" i="3"/>
  <c r="J174" i="3"/>
  <c r="H174" i="3"/>
  <c r="L174" i="3" s="1"/>
  <c r="J173" i="3"/>
  <c r="H173" i="3"/>
  <c r="L173" i="3" s="1"/>
  <c r="J172" i="3"/>
  <c r="H172" i="3"/>
  <c r="N172" i="3" s="1"/>
  <c r="J171" i="3"/>
  <c r="H171" i="3"/>
  <c r="J170" i="3"/>
  <c r="H170" i="3"/>
  <c r="L170" i="3" s="1"/>
  <c r="J169" i="3"/>
  <c r="H169" i="3"/>
  <c r="L169" i="3" s="1"/>
  <c r="J168" i="3"/>
  <c r="H168" i="3"/>
  <c r="N168" i="3" s="1"/>
  <c r="J167" i="3"/>
  <c r="H167" i="3"/>
  <c r="L167" i="3" s="1"/>
  <c r="J166" i="3"/>
  <c r="H166" i="3"/>
  <c r="L166" i="3" s="1"/>
  <c r="J165" i="3"/>
  <c r="H165" i="3"/>
  <c r="L165" i="3" s="1"/>
  <c r="J164" i="3"/>
  <c r="H164" i="3"/>
  <c r="N164" i="3" s="1"/>
  <c r="J163" i="3"/>
  <c r="H163" i="3"/>
  <c r="L163" i="3" s="1"/>
  <c r="J162" i="3"/>
  <c r="H162" i="3"/>
  <c r="L162" i="3" s="1"/>
  <c r="J161" i="3"/>
  <c r="H161" i="3"/>
  <c r="L161" i="3" s="1"/>
  <c r="J160" i="3"/>
  <c r="H160" i="3"/>
  <c r="I160" i="3" s="1"/>
  <c r="J159" i="3"/>
  <c r="H159" i="3"/>
  <c r="L159" i="3" s="1"/>
  <c r="J158" i="3"/>
  <c r="H158" i="3"/>
  <c r="L158" i="3" s="1"/>
  <c r="J157" i="3"/>
  <c r="H157" i="3"/>
  <c r="L157" i="3" s="1"/>
  <c r="J156" i="3"/>
  <c r="H156" i="3"/>
  <c r="J155" i="3"/>
  <c r="H155" i="3"/>
  <c r="L155" i="3" s="1"/>
  <c r="J154" i="3"/>
  <c r="H154" i="3"/>
  <c r="L154" i="3" s="1"/>
  <c r="J153" i="3"/>
  <c r="H153" i="3"/>
  <c r="L153" i="3" s="1"/>
  <c r="J152" i="3"/>
  <c r="H152" i="3"/>
  <c r="N152" i="3" s="1"/>
  <c r="J151" i="3"/>
  <c r="H151" i="3"/>
  <c r="L151" i="3" s="1"/>
  <c r="J150" i="3"/>
  <c r="H150" i="3"/>
  <c r="L150" i="3" s="1"/>
  <c r="J149" i="3"/>
  <c r="H149" i="3"/>
  <c r="L149" i="3" s="1"/>
  <c r="J148" i="3"/>
  <c r="H148" i="3"/>
  <c r="L148" i="3" s="1"/>
  <c r="J147" i="3"/>
  <c r="H147" i="3"/>
  <c r="L147" i="3" s="1"/>
  <c r="J146" i="3"/>
  <c r="H146" i="3"/>
  <c r="L146" i="3" s="1"/>
  <c r="J145" i="3"/>
  <c r="H145" i="3"/>
  <c r="L145" i="3" s="1"/>
  <c r="J144" i="3"/>
  <c r="H144" i="3"/>
  <c r="N144" i="3" s="1"/>
  <c r="J143" i="3"/>
  <c r="H143" i="3"/>
  <c r="L143" i="3" s="1"/>
  <c r="J142" i="3"/>
  <c r="H142" i="3"/>
  <c r="L142" i="3" s="1"/>
  <c r="J141" i="3"/>
  <c r="H141" i="3"/>
  <c r="L141" i="3" s="1"/>
  <c r="J140" i="3"/>
  <c r="H140" i="3"/>
  <c r="L140" i="3" s="1"/>
  <c r="J139" i="3"/>
  <c r="H139" i="3"/>
  <c r="J138" i="3"/>
  <c r="H138" i="3"/>
  <c r="L138" i="3" s="1"/>
  <c r="J137" i="3"/>
  <c r="H137" i="3"/>
  <c r="L137" i="3" s="1"/>
  <c r="J136" i="3"/>
  <c r="H136" i="3"/>
  <c r="N136" i="3" s="1"/>
  <c r="J135" i="3"/>
  <c r="H135" i="3"/>
  <c r="N135" i="3" s="1"/>
  <c r="J134" i="3"/>
  <c r="H134" i="3"/>
  <c r="I134" i="3" s="1"/>
  <c r="J133" i="3"/>
  <c r="H133" i="3"/>
  <c r="L133" i="3" s="1"/>
  <c r="J132" i="3"/>
  <c r="H132" i="3"/>
  <c r="L132" i="3" s="1"/>
  <c r="J131" i="3"/>
  <c r="H131" i="3"/>
  <c r="N131" i="3" s="1"/>
  <c r="J130" i="3"/>
  <c r="H130" i="3"/>
  <c r="I130" i="3" s="1"/>
  <c r="J129" i="3"/>
  <c r="H129" i="3"/>
  <c r="L129" i="3" s="1"/>
  <c r="J128" i="3"/>
  <c r="H128" i="3"/>
  <c r="N128" i="3" s="1"/>
  <c r="J127" i="3"/>
  <c r="H127" i="3"/>
  <c r="J126" i="3"/>
  <c r="H126" i="3"/>
  <c r="I126" i="3" s="1"/>
  <c r="J125" i="3"/>
  <c r="H125" i="3"/>
  <c r="L125" i="3" s="1"/>
  <c r="J124" i="3"/>
  <c r="H124" i="3"/>
  <c r="I124" i="3" s="1"/>
  <c r="J123" i="3"/>
  <c r="H123" i="3"/>
  <c r="L123" i="3" s="1"/>
  <c r="J122" i="3"/>
  <c r="H122" i="3"/>
  <c r="I122" i="3" s="1"/>
  <c r="J121" i="3"/>
  <c r="H121" i="3"/>
  <c r="L121" i="3" s="1"/>
  <c r="J120" i="3"/>
  <c r="H120" i="3"/>
  <c r="J119" i="3"/>
  <c r="H119" i="3"/>
  <c r="J118" i="3"/>
  <c r="H118" i="3"/>
  <c r="I118" i="3" s="1"/>
  <c r="J117" i="3"/>
  <c r="H117" i="3"/>
  <c r="L117" i="3" s="1"/>
  <c r="J116" i="3"/>
  <c r="H116" i="3"/>
  <c r="N116" i="3" s="1"/>
  <c r="J115" i="3"/>
  <c r="H115" i="3"/>
  <c r="L115" i="3" s="1"/>
  <c r="J114" i="3"/>
  <c r="H114" i="3"/>
  <c r="I114" i="3" s="1"/>
  <c r="J113" i="3"/>
  <c r="H113" i="3"/>
  <c r="L113" i="3" s="1"/>
  <c r="J112" i="3"/>
  <c r="H112" i="3"/>
  <c r="I112" i="3" s="1"/>
  <c r="J111" i="3"/>
  <c r="H111" i="3"/>
  <c r="J110" i="3"/>
  <c r="H110" i="3"/>
  <c r="I110" i="3" s="1"/>
  <c r="J109" i="3"/>
  <c r="H109" i="3"/>
  <c r="L109" i="3" s="1"/>
  <c r="J108" i="3"/>
  <c r="H108" i="3"/>
  <c r="N108" i="3" s="1"/>
  <c r="J107" i="3"/>
  <c r="H107" i="3"/>
  <c r="L107" i="3" s="1"/>
  <c r="J106" i="3"/>
  <c r="H106" i="3"/>
  <c r="I106" i="3" s="1"/>
  <c r="J105" i="3"/>
  <c r="H105" i="3"/>
  <c r="L105" i="3" s="1"/>
  <c r="J104" i="3"/>
  <c r="H104" i="3"/>
  <c r="J103" i="3"/>
  <c r="H103" i="3"/>
  <c r="J102" i="3"/>
  <c r="H102" i="3"/>
  <c r="I102" i="3" s="1"/>
  <c r="J101" i="3"/>
  <c r="H101" i="3"/>
  <c r="L101" i="3" s="1"/>
  <c r="J100" i="3"/>
  <c r="H100" i="3"/>
  <c r="N100" i="3" s="1"/>
  <c r="J99" i="3"/>
  <c r="H99" i="3"/>
  <c r="L99" i="3" s="1"/>
  <c r="J98" i="3"/>
  <c r="H98" i="3"/>
  <c r="I98" i="3" s="1"/>
  <c r="J97" i="3"/>
  <c r="H97" i="3"/>
  <c r="L97" i="3" s="1"/>
  <c r="J96" i="3"/>
  <c r="H96" i="3"/>
  <c r="L96" i="3" s="1"/>
  <c r="J95" i="3"/>
  <c r="H95" i="3"/>
  <c r="L95" i="3" s="1"/>
  <c r="J94" i="3"/>
  <c r="H94" i="3"/>
  <c r="N94" i="3" s="1"/>
  <c r="J93" i="3"/>
  <c r="H93" i="3"/>
  <c r="L93" i="3" s="1"/>
  <c r="J92" i="3"/>
  <c r="H92" i="3"/>
  <c r="L92" i="3" s="1"/>
  <c r="J91" i="3"/>
  <c r="H91" i="3"/>
  <c r="N91" i="3" s="1"/>
  <c r="J90" i="3"/>
  <c r="H90" i="3"/>
  <c r="I90" i="3" s="1"/>
  <c r="J89" i="3"/>
  <c r="H89" i="3"/>
  <c r="L89" i="3" s="1"/>
  <c r="J88" i="3"/>
  <c r="H88" i="3"/>
  <c r="J87" i="3"/>
  <c r="H87" i="3"/>
  <c r="N87" i="3" s="1"/>
  <c r="J86" i="3"/>
  <c r="H86" i="3"/>
  <c r="I86" i="3" s="1"/>
  <c r="J85" i="3"/>
  <c r="H85" i="3"/>
  <c r="L85" i="3" s="1"/>
  <c r="J84" i="3"/>
  <c r="H84" i="3"/>
  <c r="J83" i="3"/>
  <c r="H83" i="3"/>
  <c r="L83" i="3" s="1"/>
  <c r="J82" i="3"/>
  <c r="H82" i="3"/>
  <c r="L82" i="3" s="1"/>
  <c r="J81" i="3"/>
  <c r="H81" i="3"/>
  <c r="N81" i="3" s="1"/>
  <c r="J80" i="3"/>
  <c r="H80" i="3"/>
  <c r="L80" i="3" s="1"/>
  <c r="J79" i="3"/>
  <c r="H79" i="3"/>
  <c r="L79" i="3" s="1"/>
  <c r="J78" i="3"/>
  <c r="H78" i="3"/>
  <c r="L78" i="3" s="1"/>
  <c r="J77" i="3"/>
  <c r="H77" i="3"/>
  <c r="N77" i="3" s="1"/>
  <c r="J76" i="3"/>
  <c r="H76" i="3"/>
  <c r="L76" i="3" s="1"/>
  <c r="J75" i="3"/>
  <c r="H75" i="3"/>
  <c r="L75" i="3" s="1"/>
  <c r="J74" i="3"/>
  <c r="H74" i="3"/>
  <c r="L74" i="3" s="1"/>
  <c r="J73" i="3"/>
  <c r="H73" i="3"/>
  <c r="N73" i="3" s="1"/>
  <c r="J72" i="3"/>
  <c r="H72" i="3"/>
  <c r="L72" i="3" s="1"/>
  <c r="J71" i="3"/>
  <c r="H71" i="3"/>
  <c r="L71" i="3" s="1"/>
  <c r="J70" i="3"/>
  <c r="H70" i="3"/>
  <c r="L70" i="3" s="1"/>
  <c r="J69" i="3"/>
  <c r="H69" i="3"/>
  <c r="N69" i="3" s="1"/>
  <c r="J68" i="3"/>
  <c r="H68" i="3"/>
  <c r="J67" i="3"/>
  <c r="H67" i="3"/>
  <c r="I67" i="3" s="1"/>
  <c r="J66" i="3"/>
  <c r="H66" i="3"/>
  <c r="J65" i="3"/>
  <c r="H65" i="3"/>
  <c r="N65" i="3" s="1"/>
  <c r="J64" i="3"/>
  <c r="H64" i="3"/>
  <c r="J63" i="3"/>
  <c r="H63" i="3"/>
  <c r="N63" i="3" s="1"/>
  <c r="J62" i="3"/>
  <c r="H62" i="3"/>
  <c r="J61" i="3"/>
  <c r="H61" i="3"/>
  <c r="I61" i="3" s="1"/>
  <c r="J60" i="3"/>
  <c r="H60" i="3"/>
  <c r="J59" i="3"/>
  <c r="H59" i="3"/>
  <c r="I59" i="3" s="1"/>
  <c r="J58" i="3"/>
  <c r="H58" i="3"/>
  <c r="J57" i="3"/>
  <c r="H57" i="3"/>
  <c r="N57" i="3" s="1"/>
  <c r="J56" i="3"/>
  <c r="H56" i="3"/>
  <c r="J55" i="3"/>
  <c r="H55" i="3"/>
  <c r="N55" i="3" s="1"/>
  <c r="J54" i="3"/>
  <c r="H54" i="3"/>
  <c r="J53" i="3"/>
  <c r="H53" i="3"/>
  <c r="N53" i="3" s="1"/>
  <c r="J52" i="3"/>
  <c r="H52" i="3"/>
  <c r="J51" i="3"/>
  <c r="H51" i="3"/>
  <c r="I51" i="3" s="1"/>
  <c r="J50" i="3"/>
  <c r="H50" i="3"/>
  <c r="J49" i="3"/>
  <c r="H49" i="3"/>
  <c r="N49" i="3" s="1"/>
  <c r="J48" i="3"/>
  <c r="H48" i="3"/>
  <c r="J47" i="3"/>
  <c r="H47" i="3"/>
  <c r="N47" i="3" s="1"/>
  <c r="J46" i="3"/>
  <c r="H46" i="3"/>
  <c r="J45" i="3"/>
  <c r="H45" i="3"/>
  <c r="I45" i="3" s="1"/>
  <c r="J44" i="3"/>
  <c r="H44" i="3"/>
  <c r="J43" i="3"/>
  <c r="H43" i="3"/>
  <c r="I43" i="3" s="1"/>
  <c r="J42" i="3"/>
  <c r="H42" i="3"/>
  <c r="J41" i="3"/>
  <c r="H41" i="3"/>
  <c r="N41" i="3" s="1"/>
  <c r="J40" i="3"/>
  <c r="H40" i="3"/>
  <c r="J39" i="3"/>
  <c r="H39" i="3"/>
  <c r="N39" i="3" s="1"/>
  <c r="J38" i="3"/>
  <c r="H38" i="3"/>
  <c r="J37" i="3"/>
  <c r="H37" i="3"/>
  <c r="N37" i="3" s="1"/>
  <c r="J36" i="3"/>
  <c r="H36" i="3"/>
  <c r="J35" i="3"/>
  <c r="H35" i="3"/>
  <c r="I35" i="3" s="1"/>
  <c r="J34" i="3"/>
  <c r="H34" i="3"/>
  <c r="J33" i="3"/>
  <c r="H33" i="3"/>
  <c r="N33" i="3" s="1"/>
  <c r="J32" i="3"/>
  <c r="H32" i="3"/>
  <c r="J31" i="3"/>
  <c r="H31" i="3"/>
  <c r="N31" i="3" s="1"/>
  <c r="J30" i="3"/>
  <c r="H30" i="3"/>
  <c r="J29" i="3"/>
  <c r="H29" i="3"/>
  <c r="N29" i="3" s="1"/>
  <c r="J28" i="3"/>
  <c r="H28" i="3"/>
  <c r="J27" i="3"/>
  <c r="H27" i="3"/>
  <c r="I27" i="3" s="1"/>
  <c r="J26" i="3"/>
  <c r="H26" i="3"/>
  <c r="J25" i="3"/>
  <c r="H25" i="3"/>
  <c r="N25" i="3" s="1"/>
  <c r="J24" i="3"/>
  <c r="H24" i="3"/>
  <c r="J23" i="3"/>
  <c r="H23" i="3"/>
  <c r="N23" i="3" s="1"/>
  <c r="J22" i="3"/>
  <c r="H22" i="3"/>
  <c r="J21" i="3"/>
  <c r="H21" i="3"/>
  <c r="N21" i="3" s="1"/>
  <c r="J20" i="3"/>
  <c r="H20" i="3"/>
  <c r="J19" i="3"/>
  <c r="H19" i="3"/>
  <c r="I19" i="3" s="1"/>
  <c r="J18" i="3"/>
  <c r="H18" i="3"/>
  <c r="J17" i="3"/>
  <c r="H17" i="3"/>
  <c r="N17" i="3" s="1"/>
  <c r="J16" i="3"/>
  <c r="H16" i="3"/>
  <c r="J15" i="3"/>
  <c r="H15" i="3"/>
  <c r="N15" i="3" s="1"/>
  <c r="J14" i="3"/>
  <c r="H14" i="3"/>
  <c r="J13" i="3"/>
  <c r="H13" i="3"/>
  <c r="N13" i="3" s="1"/>
  <c r="J12" i="3"/>
  <c r="H12" i="3"/>
  <c r="J11" i="3"/>
  <c r="H11" i="3"/>
  <c r="I11" i="3" s="1"/>
  <c r="J10" i="3"/>
  <c r="H10" i="3"/>
  <c r="J9" i="3"/>
  <c r="H9" i="3"/>
  <c r="N9" i="3" s="1"/>
  <c r="J8" i="3"/>
  <c r="H8" i="3"/>
  <c r="J7" i="3"/>
  <c r="H7" i="3"/>
  <c r="N7" i="3" s="1"/>
  <c r="J6" i="3"/>
  <c r="H6" i="3"/>
  <c r="N6" i="3" s="1"/>
  <c r="H5" i="3"/>
  <c r="H191" i="2"/>
  <c r="H190" i="2"/>
  <c r="H189" i="2"/>
  <c r="H188" i="2"/>
  <c r="H187" i="2"/>
  <c r="H186" i="2"/>
  <c r="H185" i="2"/>
  <c r="H184" i="2"/>
  <c r="H183" i="2"/>
  <c r="H182" i="2"/>
  <c r="H181" i="2"/>
  <c r="H180" i="2"/>
  <c r="H179" i="2"/>
  <c r="H178" i="2"/>
  <c r="H177" i="2"/>
  <c r="H176" i="2"/>
  <c r="H175" i="2"/>
  <c r="H174" i="2"/>
  <c r="H173" i="2"/>
  <c r="H172" i="2"/>
  <c r="H171" i="2"/>
  <c r="H170" i="2"/>
  <c r="H169" i="2"/>
  <c r="H168" i="2"/>
  <c r="H167" i="2"/>
  <c r="H166" i="2"/>
  <c r="H165" i="2"/>
  <c r="H164" i="2"/>
  <c r="H163" i="2"/>
  <c r="H162" i="2"/>
  <c r="H161" i="2"/>
  <c r="H160" i="2"/>
  <c r="H159" i="2"/>
  <c r="H158" i="2"/>
  <c r="H157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5" i="1"/>
  <c r="H191" i="1" l="1"/>
  <c r="H183" i="1"/>
  <c r="H162" i="1"/>
  <c r="H146" i="1"/>
  <c r="H130" i="1"/>
  <c r="H66" i="1"/>
  <c r="H58" i="1"/>
  <c r="H50" i="1"/>
  <c r="H42" i="1"/>
  <c r="H34" i="1"/>
  <c r="H26" i="1"/>
  <c r="H18" i="1"/>
  <c r="H14" i="1"/>
  <c r="H10" i="1"/>
  <c r="H6" i="1"/>
  <c r="H188" i="1"/>
  <c r="H172" i="1"/>
  <c r="H68" i="1"/>
  <c r="H36" i="1"/>
  <c r="H16" i="1"/>
  <c r="H189" i="1"/>
  <c r="H185" i="1"/>
  <c r="H181" i="1"/>
  <c r="H173" i="1"/>
  <c r="H169" i="1"/>
  <c r="H165" i="1"/>
  <c r="H149" i="1"/>
  <c r="H137" i="1"/>
  <c r="H133" i="1"/>
  <c r="H117" i="1"/>
  <c r="H105" i="1"/>
  <c r="H101" i="1"/>
  <c r="H85" i="1"/>
  <c r="H73" i="1"/>
  <c r="H69" i="1"/>
  <c r="H48" i="1"/>
  <c r="I88" i="2"/>
  <c r="I106" i="2"/>
  <c r="I71" i="2"/>
  <c r="I75" i="2"/>
  <c r="I79" i="2"/>
  <c r="I83" i="2"/>
  <c r="I92" i="2"/>
  <c r="I96" i="2"/>
  <c r="I100" i="2"/>
  <c r="I104" i="2"/>
  <c r="I108" i="2"/>
  <c r="I112" i="2"/>
  <c r="I116" i="2"/>
  <c r="I120" i="2"/>
  <c r="I69" i="2"/>
  <c r="I73" i="2"/>
  <c r="I77" i="2"/>
  <c r="I81" i="2"/>
  <c r="I68" i="2"/>
  <c r="I123" i="4"/>
  <c r="N153" i="3"/>
  <c r="I46" i="2"/>
  <c r="I24" i="2"/>
  <c r="I57" i="2"/>
  <c r="I17" i="3"/>
  <c r="L152" i="3"/>
  <c r="I41" i="2"/>
  <c r="I18" i="2"/>
  <c r="I62" i="2"/>
  <c r="I30" i="2"/>
  <c r="I52" i="2"/>
  <c r="I10" i="2"/>
  <c r="I36" i="2"/>
  <c r="I98" i="5"/>
  <c r="I70" i="4"/>
  <c r="I185" i="4"/>
  <c r="I87" i="3"/>
  <c r="N142" i="3"/>
  <c r="I152" i="3"/>
  <c r="I153" i="3"/>
  <c r="N178" i="3"/>
  <c r="I6" i="2"/>
  <c r="I44" i="2"/>
  <c r="I49" i="2"/>
  <c r="I54" i="2"/>
  <c r="I14" i="2"/>
  <c r="I21" i="2"/>
  <c r="I28" i="2"/>
  <c r="I33" i="2"/>
  <c r="I38" i="2"/>
  <c r="I60" i="2"/>
  <c r="I65" i="2"/>
  <c r="I125" i="5"/>
  <c r="I127" i="5"/>
  <c r="I185" i="5"/>
  <c r="I70" i="5"/>
  <c r="I117" i="5"/>
  <c r="I169" i="5"/>
  <c r="I107" i="4"/>
  <c r="I67" i="4"/>
  <c r="I184" i="3"/>
  <c r="I49" i="3"/>
  <c r="I176" i="3"/>
  <c r="I8" i="2"/>
  <c r="I16" i="2"/>
  <c r="I22" i="2"/>
  <c r="I34" i="2"/>
  <c r="I37" i="2"/>
  <c r="I40" i="2"/>
  <c r="I50" i="2"/>
  <c r="I53" i="2"/>
  <c r="I56" i="2"/>
  <c r="I66" i="2"/>
  <c r="I89" i="2"/>
  <c r="I12" i="2"/>
  <c r="I20" i="2"/>
  <c r="I26" i="2"/>
  <c r="I29" i="2"/>
  <c r="I32" i="2"/>
  <c r="I42" i="2"/>
  <c r="I45" i="2"/>
  <c r="I48" i="2"/>
  <c r="I58" i="2"/>
  <c r="I61" i="2"/>
  <c r="I64" i="2"/>
  <c r="I121" i="2"/>
  <c r="I99" i="4"/>
  <c r="I118" i="4"/>
  <c r="I127" i="4"/>
  <c r="I176" i="4"/>
  <c r="I81" i="4"/>
  <c r="I137" i="4"/>
  <c r="H37" i="1"/>
  <c r="H180" i="1"/>
  <c r="H153" i="1"/>
  <c r="H121" i="1"/>
  <c r="H89" i="1"/>
  <c r="H57" i="1"/>
  <c r="H25" i="1"/>
  <c r="H177" i="1"/>
  <c r="H53" i="1"/>
  <c r="H21" i="1"/>
  <c r="H184" i="1"/>
  <c r="H176" i="1"/>
  <c r="H168" i="1"/>
  <c r="H41" i="1"/>
  <c r="I43" i="5"/>
  <c r="I90" i="5"/>
  <c r="I11" i="5"/>
  <c r="I67" i="5"/>
  <c r="I82" i="5"/>
  <c r="I121" i="5"/>
  <c r="I59" i="5"/>
  <c r="I65" i="4"/>
  <c r="I71" i="4"/>
  <c r="I121" i="4"/>
  <c r="I124" i="4"/>
  <c r="I125" i="4"/>
  <c r="I182" i="4"/>
  <c r="I77" i="4"/>
  <c r="I106" i="4"/>
  <c r="I115" i="4"/>
  <c r="I156" i="4"/>
  <c r="I186" i="4"/>
  <c r="I65" i="3"/>
  <c r="I91" i="3"/>
  <c r="N92" i="3"/>
  <c r="N125" i="3"/>
  <c r="I129" i="3"/>
  <c r="N170" i="3"/>
  <c r="I172" i="3"/>
  <c r="L86" i="3"/>
  <c r="N138" i="3"/>
  <c r="I33" i="3"/>
  <c r="I125" i="3"/>
  <c r="N129" i="3"/>
  <c r="I168" i="3"/>
  <c r="I7" i="2"/>
  <c r="I11" i="2"/>
  <c r="I15" i="2"/>
  <c r="I19" i="2"/>
  <c r="I23" i="2"/>
  <c r="I27" i="2"/>
  <c r="I31" i="2"/>
  <c r="I35" i="2"/>
  <c r="I39" i="2"/>
  <c r="I43" i="2"/>
  <c r="I47" i="2"/>
  <c r="I51" i="2"/>
  <c r="I55" i="2"/>
  <c r="I59" i="2"/>
  <c r="I63" i="2"/>
  <c r="I67" i="2"/>
  <c r="I105" i="2"/>
  <c r="I177" i="2"/>
  <c r="I190" i="2"/>
  <c r="I189" i="2"/>
  <c r="I9" i="2"/>
  <c r="I13" i="2"/>
  <c r="I17" i="2"/>
  <c r="I25" i="2"/>
  <c r="I74" i="5"/>
  <c r="I129" i="5"/>
  <c r="I176" i="5"/>
  <c r="I78" i="5"/>
  <c r="I86" i="5"/>
  <c r="I122" i="5"/>
  <c r="I145" i="5"/>
  <c r="I160" i="5"/>
  <c r="I161" i="5"/>
  <c r="I84" i="5"/>
  <c r="I89" i="5"/>
  <c r="I94" i="5"/>
  <c r="I139" i="5"/>
  <c r="I149" i="5"/>
  <c r="I165" i="5"/>
  <c r="I181" i="5"/>
  <c r="I141" i="5"/>
  <c r="I173" i="5"/>
  <c r="I21" i="4"/>
  <c r="I27" i="4"/>
  <c r="I110" i="4"/>
  <c r="I111" i="4"/>
  <c r="I172" i="4"/>
  <c r="I51" i="4"/>
  <c r="I74" i="4"/>
  <c r="I75" i="4"/>
  <c r="I91" i="4"/>
  <c r="I95" i="4"/>
  <c r="I119" i="4"/>
  <c r="I148" i="4"/>
  <c r="I149" i="4"/>
  <c r="I180" i="4"/>
  <c r="I17" i="4"/>
  <c r="I83" i="4"/>
  <c r="I93" i="4"/>
  <c r="I98" i="4"/>
  <c r="I105" i="4"/>
  <c r="I109" i="4"/>
  <c r="I114" i="4"/>
  <c r="I161" i="4"/>
  <c r="I190" i="4"/>
  <c r="I11" i="4"/>
  <c r="I37" i="4"/>
  <c r="I157" i="4"/>
  <c r="I168" i="4"/>
  <c r="I25" i="3"/>
  <c r="I57" i="3"/>
  <c r="I100" i="3"/>
  <c r="I101" i="3"/>
  <c r="I116" i="3"/>
  <c r="I117" i="3"/>
  <c r="I149" i="3"/>
  <c r="I157" i="3"/>
  <c r="I165" i="3"/>
  <c r="N181" i="3"/>
  <c r="I188" i="3"/>
  <c r="N90" i="3"/>
  <c r="N102" i="3"/>
  <c r="N118" i="3"/>
  <c r="N150" i="3"/>
  <c r="N166" i="3"/>
  <c r="N174" i="3"/>
  <c r="I9" i="3"/>
  <c r="I41" i="3"/>
  <c r="I73" i="3"/>
  <c r="L100" i="3"/>
  <c r="N101" i="3"/>
  <c r="N110" i="3"/>
  <c r="L116" i="3"/>
  <c r="N117" i="3"/>
  <c r="N149" i="3"/>
  <c r="N157" i="3"/>
  <c r="N165" i="3"/>
  <c r="I181" i="3"/>
  <c r="I141" i="2"/>
  <c r="I165" i="2"/>
  <c r="I84" i="2"/>
  <c r="I87" i="2"/>
  <c r="I103" i="2"/>
  <c r="I133" i="2"/>
  <c r="I161" i="2"/>
  <c r="I169" i="2"/>
  <c r="I172" i="2"/>
  <c r="I180" i="2"/>
  <c r="I76" i="2"/>
  <c r="I114" i="2"/>
  <c r="I119" i="2"/>
  <c r="I149" i="2"/>
  <c r="I156" i="2"/>
  <c r="H159" i="1"/>
  <c r="H154" i="1"/>
  <c r="H143" i="1"/>
  <c r="H138" i="1"/>
  <c r="H127" i="1"/>
  <c r="H122" i="1"/>
  <c r="H111" i="1"/>
  <c r="H106" i="1"/>
  <c r="H95" i="1"/>
  <c r="H90" i="1"/>
  <c r="H79" i="1"/>
  <c r="H74" i="1"/>
  <c r="H63" i="1"/>
  <c r="H47" i="1"/>
  <c r="H31" i="1"/>
  <c r="H17" i="1"/>
  <c r="H13" i="1"/>
  <c r="H9" i="1"/>
  <c r="H187" i="1"/>
  <c r="H179" i="1"/>
  <c r="H175" i="1"/>
  <c r="H171" i="1"/>
  <c r="H167" i="1"/>
  <c r="H157" i="1"/>
  <c r="H151" i="1"/>
  <c r="H141" i="1"/>
  <c r="H135" i="1"/>
  <c r="H125" i="1"/>
  <c r="H119" i="1"/>
  <c r="H114" i="1"/>
  <c r="H109" i="1"/>
  <c r="H103" i="1"/>
  <c r="H98" i="1"/>
  <c r="H93" i="1"/>
  <c r="H87" i="1"/>
  <c r="H82" i="1"/>
  <c r="H77" i="1"/>
  <c r="H71" i="1"/>
  <c r="H61" i="1"/>
  <c r="H55" i="1"/>
  <c r="H45" i="1"/>
  <c r="H39" i="1"/>
  <c r="H29" i="1"/>
  <c r="H23" i="1"/>
  <c r="H163" i="1"/>
  <c r="H158" i="1"/>
  <c r="H147" i="1"/>
  <c r="H142" i="1"/>
  <c r="H131" i="1"/>
  <c r="H126" i="1"/>
  <c r="H115" i="1"/>
  <c r="H110" i="1"/>
  <c r="H99" i="1"/>
  <c r="H94" i="1"/>
  <c r="H83" i="1"/>
  <c r="H78" i="1"/>
  <c r="H67" i="1"/>
  <c r="H62" i="1"/>
  <c r="H51" i="1"/>
  <c r="H46" i="1"/>
  <c r="H35" i="1"/>
  <c r="H30" i="1"/>
  <c r="H19" i="1"/>
  <c r="H11" i="1"/>
  <c r="H164" i="1"/>
  <c r="H160" i="1"/>
  <c r="H156" i="1"/>
  <c r="H152" i="1"/>
  <c r="H148" i="1"/>
  <c r="H144" i="1"/>
  <c r="H140" i="1"/>
  <c r="H136" i="1"/>
  <c r="H132" i="1"/>
  <c r="H128" i="1"/>
  <c r="H124" i="1"/>
  <c r="H120" i="1"/>
  <c r="H116" i="1"/>
  <c r="H112" i="1"/>
  <c r="H108" i="1"/>
  <c r="H104" i="1"/>
  <c r="H100" i="1"/>
  <c r="H96" i="1"/>
  <c r="H92" i="1"/>
  <c r="H88" i="1"/>
  <c r="H84" i="1"/>
  <c r="H80" i="1"/>
  <c r="H76" i="1"/>
  <c r="H72" i="1"/>
  <c r="H64" i="1"/>
  <c r="H60" i="1"/>
  <c r="H56" i="1"/>
  <c r="H52" i="1"/>
  <c r="H44" i="1"/>
  <c r="H40" i="1"/>
  <c r="H32" i="1"/>
  <c r="H28" i="1"/>
  <c r="H24" i="1"/>
  <c r="H20" i="1"/>
  <c r="H12" i="1"/>
  <c r="H8" i="1"/>
  <c r="H190" i="1"/>
  <c r="H186" i="1"/>
  <c r="H182" i="1"/>
  <c r="H178" i="1"/>
  <c r="H174" i="1"/>
  <c r="H170" i="1"/>
  <c r="H166" i="1"/>
  <c r="H161" i="1"/>
  <c r="H155" i="1"/>
  <c r="H150" i="1"/>
  <c r="H145" i="1"/>
  <c r="H139" i="1"/>
  <c r="H134" i="1"/>
  <c r="H129" i="1"/>
  <c r="H123" i="1"/>
  <c r="H118" i="1"/>
  <c r="H113" i="1"/>
  <c r="H107" i="1"/>
  <c r="H102" i="1"/>
  <c r="H97" i="1"/>
  <c r="H91" i="1"/>
  <c r="H86" i="1"/>
  <c r="H81" i="1"/>
  <c r="H75" i="1"/>
  <c r="H70" i="1"/>
  <c r="H65" i="1"/>
  <c r="H59" i="1"/>
  <c r="H54" i="1"/>
  <c r="H49" i="1"/>
  <c r="H43" i="1"/>
  <c r="H38" i="1"/>
  <c r="H33" i="1"/>
  <c r="H27" i="1"/>
  <c r="H22" i="1"/>
  <c r="H15" i="1"/>
  <c r="H7" i="1"/>
  <c r="I80" i="5"/>
  <c r="I105" i="5"/>
  <c r="I109" i="5"/>
  <c r="I113" i="5"/>
  <c r="I118" i="5"/>
  <c r="I131" i="5"/>
  <c r="I136" i="5"/>
  <c r="I137" i="5"/>
  <c r="I152" i="5"/>
  <c r="I153" i="5"/>
  <c r="I157" i="5"/>
  <c r="I189" i="5"/>
  <c r="I143" i="5"/>
  <c r="I156" i="5"/>
  <c r="I180" i="5"/>
  <c r="I184" i="5"/>
  <c r="I188" i="5"/>
  <c r="I69" i="5"/>
  <c r="I73" i="5"/>
  <c r="I77" i="5"/>
  <c r="I97" i="5"/>
  <c r="I102" i="5"/>
  <c r="I106" i="5"/>
  <c r="I110" i="5"/>
  <c r="I114" i="5"/>
  <c r="I132" i="5"/>
  <c r="I133" i="5"/>
  <c r="I148" i="5"/>
  <c r="I164" i="5"/>
  <c r="I168" i="5"/>
  <c r="I172" i="5"/>
  <c r="I177" i="5"/>
  <c r="I26" i="5"/>
  <c r="I58" i="5"/>
  <c r="I6" i="5"/>
  <c r="I14" i="5"/>
  <c r="I22" i="5"/>
  <c r="I30" i="5"/>
  <c r="I38" i="5"/>
  <c r="I46" i="5"/>
  <c r="I54" i="5"/>
  <c r="I62" i="5"/>
  <c r="I18" i="5"/>
  <c r="I42" i="5"/>
  <c r="I66" i="5"/>
  <c r="I12" i="5"/>
  <c r="I20" i="5"/>
  <c r="I28" i="5"/>
  <c r="I36" i="5"/>
  <c r="I44" i="5"/>
  <c r="I52" i="5"/>
  <c r="I60" i="5"/>
  <c r="I68" i="5"/>
  <c r="I10" i="5"/>
  <c r="I34" i="5"/>
  <c r="I50" i="5"/>
  <c r="I8" i="5"/>
  <c r="I16" i="5"/>
  <c r="I24" i="5"/>
  <c r="I32" i="5"/>
  <c r="I40" i="5"/>
  <c r="I48" i="5"/>
  <c r="I56" i="5"/>
  <c r="I64" i="5"/>
  <c r="I112" i="5"/>
  <c r="I71" i="5"/>
  <c r="I75" i="5"/>
  <c r="I79" i="5"/>
  <c r="I81" i="5"/>
  <c r="I88" i="5"/>
  <c r="I93" i="5"/>
  <c r="I101" i="5"/>
  <c r="I120" i="5"/>
  <c r="I128" i="5"/>
  <c r="I96" i="5"/>
  <c r="I104" i="5"/>
  <c r="I116" i="5"/>
  <c r="I135" i="5"/>
  <c r="I171" i="5"/>
  <c r="I85" i="5"/>
  <c r="I92" i="5"/>
  <c r="I100" i="5"/>
  <c r="I108" i="5"/>
  <c r="I124" i="5"/>
  <c r="I130" i="5"/>
  <c r="I144" i="5"/>
  <c r="I95" i="5"/>
  <c r="I99" i="5"/>
  <c r="I103" i="5"/>
  <c r="I107" i="5"/>
  <c r="I111" i="5"/>
  <c r="I115" i="5"/>
  <c r="I119" i="5"/>
  <c r="I123" i="5"/>
  <c r="I179" i="5"/>
  <c r="I147" i="5"/>
  <c r="I155" i="5"/>
  <c r="I163" i="5"/>
  <c r="I175" i="5"/>
  <c r="I187" i="5"/>
  <c r="I151" i="5"/>
  <c r="I159" i="5"/>
  <c r="I167" i="5"/>
  <c r="I183" i="5"/>
  <c r="I191" i="5"/>
  <c r="I146" i="5"/>
  <c r="I150" i="5"/>
  <c r="I154" i="5"/>
  <c r="I158" i="5"/>
  <c r="I162" i="5"/>
  <c r="I166" i="5"/>
  <c r="I170" i="5"/>
  <c r="I174" i="5"/>
  <c r="I178" i="5"/>
  <c r="I182" i="5"/>
  <c r="I186" i="5"/>
  <c r="I190" i="5"/>
  <c r="I9" i="4"/>
  <c r="I30" i="4"/>
  <c r="I35" i="4"/>
  <c r="I43" i="4"/>
  <c r="I49" i="4"/>
  <c r="I59" i="4"/>
  <c r="I86" i="4"/>
  <c r="I87" i="4"/>
  <c r="I89" i="4"/>
  <c r="I90" i="4"/>
  <c r="I129" i="4"/>
  <c r="I131" i="4"/>
  <c r="I132" i="4"/>
  <c r="I153" i="4"/>
  <c r="I164" i="4"/>
  <c r="I169" i="4"/>
  <c r="I173" i="4"/>
  <c r="I177" i="4"/>
  <c r="I178" i="4"/>
  <c r="I188" i="4"/>
  <c r="I181" i="4"/>
  <c r="I26" i="4"/>
  <c r="I33" i="4"/>
  <c r="I41" i="4"/>
  <c r="I57" i="4"/>
  <c r="I79" i="4"/>
  <c r="I102" i="4"/>
  <c r="I103" i="4"/>
  <c r="I133" i="4"/>
  <c r="I140" i="4"/>
  <c r="I141" i="4"/>
  <c r="I145" i="4"/>
  <c r="I160" i="4"/>
  <c r="I165" i="4"/>
  <c r="I184" i="4"/>
  <c r="I44" i="4"/>
  <c r="I62" i="4"/>
  <c r="I78" i="4"/>
  <c r="I12" i="4"/>
  <c r="I16" i="4"/>
  <c r="I20" i="4"/>
  <c r="I24" i="4"/>
  <c r="I28" i="4"/>
  <c r="I46" i="4"/>
  <c r="I60" i="4"/>
  <c r="I73" i="4"/>
  <c r="I84" i="4"/>
  <c r="I69" i="4"/>
  <c r="I116" i="4"/>
  <c r="I38" i="4"/>
  <c r="I52" i="4"/>
  <c r="I113" i="4"/>
  <c r="I117" i="4"/>
  <c r="I97" i="4"/>
  <c r="I112" i="4"/>
  <c r="I6" i="4"/>
  <c r="I36" i="4"/>
  <c r="I54" i="4"/>
  <c r="I68" i="4"/>
  <c r="I82" i="4"/>
  <c r="I85" i="4"/>
  <c r="I94" i="4"/>
  <c r="I96" i="4"/>
  <c r="I100" i="4"/>
  <c r="I134" i="4"/>
  <c r="I143" i="4"/>
  <c r="I159" i="4"/>
  <c r="I183" i="4"/>
  <c r="I32" i="4"/>
  <c r="I40" i="4"/>
  <c r="I48" i="4"/>
  <c r="I56" i="4"/>
  <c r="I64" i="4"/>
  <c r="I108" i="4"/>
  <c r="I128" i="4"/>
  <c r="I135" i="4"/>
  <c r="I151" i="4"/>
  <c r="I171" i="4"/>
  <c r="I175" i="4"/>
  <c r="I191" i="4"/>
  <c r="I34" i="4"/>
  <c r="I42" i="4"/>
  <c r="I50" i="4"/>
  <c r="I58" i="4"/>
  <c r="I66" i="4"/>
  <c r="I104" i="4"/>
  <c r="I120" i="4"/>
  <c r="I179" i="4"/>
  <c r="I139" i="4"/>
  <c r="I147" i="4"/>
  <c r="I155" i="4"/>
  <c r="I167" i="4"/>
  <c r="I163" i="4"/>
  <c r="I187" i="4"/>
  <c r="I138" i="4"/>
  <c r="I142" i="4"/>
  <c r="I146" i="4"/>
  <c r="I150" i="4"/>
  <c r="I154" i="4"/>
  <c r="I158" i="4"/>
  <c r="I162" i="4"/>
  <c r="I166" i="4"/>
  <c r="I170" i="4"/>
  <c r="I174" i="4"/>
  <c r="N75" i="3"/>
  <c r="I15" i="3"/>
  <c r="I31" i="3"/>
  <c r="I47" i="3"/>
  <c r="I63" i="3"/>
  <c r="N67" i="3"/>
  <c r="N70" i="3"/>
  <c r="I74" i="3"/>
  <c r="I75" i="3"/>
  <c r="I77" i="3"/>
  <c r="I78" i="3"/>
  <c r="I79" i="3"/>
  <c r="L81" i="3"/>
  <c r="N82" i="3"/>
  <c r="N83" i="3"/>
  <c r="N89" i="3"/>
  <c r="I93" i="3"/>
  <c r="N96" i="3"/>
  <c r="N97" i="3"/>
  <c r="N98" i="3"/>
  <c r="I105" i="3"/>
  <c r="L108" i="3"/>
  <c r="N109" i="3"/>
  <c r="N113" i="3"/>
  <c r="N114" i="3"/>
  <c r="I121" i="3"/>
  <c r="L124" i="3"/>
  <c r="L126" i="3"/>
  <c r="L130" i="3"/>
  <c r="I133" i="3"/>
  <c r="L136" i="3"/>
  <c r="N137" i="3"/>
  <c r="N141" i="3"/>
  <c r="I144" i="3"/>
  <c r="I145" i="3"/>
  <c r="N154" i="3"/>
  <c r="N158" i="3"/>
  <c r="I161" i="3"/>
  <c r="N169" i="3"/>
  <c r="N173" i="3"/>
  <c r="N177" i="3"/>
  <c r="I180" i="3"/>
  <c r="N182" i="3"/>
  <c r="I185" i="3"/>
  <c r="I186" i="3"/>
  <c r="N189" i="3"/>
  <c r="N71" i="3"/>
  <c r="N106" i="3"/>
  <c r="N122" i="3"/>
  <c r="N124" i="3"/>
  <c r="L128" i="3"/>
  <c r="L134" i="3"/>
  <c r="N146" i="3"/>
  <c r="N162" i="3"/>
  <c r="I7" i="3"/>
  <c r="I23" i="3"/>
  <c r="I39" i="3"/>
  <c r="I55" i="3"/>
  <c r="I70" i="3"/>
  <c r="I71" i="3"/>
  <c r="N74" i="3"/>
  <c r="L77" i="3"/>
  <c r="N78" i="3"/>
  <c r="N79" i="3"/>
  <c r="I82" i="3"/>
  <c r="I83" i="3"/>
  <c r="I89" i="3"/>
  <c r="N93" i="3"/>
  <c r="I96" i="3"/>
  <c r="I97" i="3"/>
  <c r="N105" i="3"/>
  <c r="I108" i="3"/>
  <c r="I109" i="3"/>
  <c r="I113" i="3"/>
  <c r="N121" i="3"/>
  <c r="I131" i="3"/>
  <c r="N133" i="3"/>
  <c r="N134" i="3"/>
  <c r="I136" i="3"/>
  <c r="I137" i="3"/>
  <c r="I141" i="3"/>
  <c r="L144" i="3"/>
  <c r="N145" i="3"/>
  <c r="N161" i="3"/>
  <c r="I164" i="3"/>
  <c r="I169" i="3"/>
  <c r="I173" i="3"/>
  <c r="I177" i="3"/>
  <c r="N185" i="3"/>
  <c r="N186" i="3"/>
  <c r="I189" i="3"/>
  <c r="I190" i="3"/>
  <c r="N10" i="3"/>
  <c r="I10" i="3"/>
  <c r="N11" i="3"/>
  <c r="N18" i="3"/>
  <c r="I18" i="3"/>
  <c r="N19" i="3"/>
  <c r="N27" i="3"/>
  <c r="N34" i="3"/>
  <c r="I34" i="3"/>
  <c r="N35" i="3"/>
  <c r="N42" i="3"/>
  <c r="I42" i="3"/>
  <c r="N43" i="3"/>
  <c r="N50" i="3"/>
  <c r="I50" i="3"/>
  <c r="N51" i="3"/>
  <c r="N58" i="3"/>
  <c r="I58" i="3"/>
  <c r="N66" i="3"/>
  <c r="I66" i="3"/>
  <c r="N68" i="3"/>
  <c r="I68" i="3"/>
  <c r="N104" i="3"/>
  <c r="L104" i="3"/>
  <c r="N120" i="3"/>
  <c r="L120" i="3"/>
  <c r="N44" i="3"/>
  <c r="I44" i="3"/>
  <c r="N45" i="3"/>
  <c r="N60" i="3"/>
  <c r="I60" i="3"/>
  <c r="N61" i="3"/>
  <c r="I69" i="3"/>
  <c r="N88" i="3"/>
  <c r="I88" i="3"/>
  <c r="I104" i="3"/>
  <c r="I120" i="3"/>
  <c r="N127" i="3"/>
  <c r="I127" i="3"/>
  <c r="I6" i="3"/>
  <c r="I13" i="3"/>
  <c r="N14" i="3"/>
  <c r="I14" i="3"/>
  <c r="I21" i="3"/>
  <c r="N22" i="3"/>
  <c r="I22" i="3"/>
  <c r="I29" i="3"/>
  <c r="N30" i="3"/>
  <c r="I30" i="3"/>
  <c r="I37" i="3"/>
  <c r="N38" i="3"/>
  <c r="I38" i="3"/>
  <c r="N46" i="3"/>
  <c r="I46" i="3"/>
  <c r="I53" i="3"/>
  <c r="N54" i="3"/>
  <c r="I54" i="3"/>
  <c r="N62" i="3"/>
  <c r="I62" i="3"/>
  <c r="L73" i="3"/>
  <c r="N76" i="3"/>
  <c r="I76" i="3"/>
  <c r="I81" i="3"/>
  <c r="I92" i="3"/>
  <c r="N95" i="3"/>
  <c r="I95" i="3"/>
  <c r="N103" i="3"/>
  <c r="I103" i="3"/>
  <c r="L103" i="3"/>
  <c r="N112" i="3"/>
  <c r="L112" i="3"/>
  <c r="N119" i="3"/>
  <c r="I119" i="3"/>
  <c r="L119" i="3"/>
  <c r="N26" i="3"/>
  <c r="I26" i="3"/>
  <c r="N59" i="3"/>
  <c r="N84" i="3"/>
  <c r="I84" i="3"/>
  <c r="N85" i="3"/>
  <c r="N111" i="3"/>
  <c r="I111" i="3"/>
  <c r="L111" i="3"/>
  <c r="N12" i="3"/>
  <c r="I12" i="3"/>
  <c r="N20" i="3"/>
  <c r="I20" i="3"/>
  <c r="N28" i="3"/>
  <c r="I28" i="3"/>
  <c r="N36" i="3"/>
  <c r="I36" i="3"/>
  <c r="N52" i="3"/>
  <c r="I52" i="3"/>
  <c r="N80" i="3"/>
  <c r="I80" i="3"/>
  <c r="I85" i="3"/>
  <c r="N8" i="3"/>
  <c r="I8" i="3"/>
  <c r="N16" i="3"/>
  <c r="I16" i="3"/>
  <c r="N24" i="3"/>
  <c r="I24" i="3"/>
  <c r="N32" i="3"/>
  <c r="I32" i="3"/>
  <c r="N40" i="3"/>
  <c r="I40" i="3"/>
  <c r="N48" i="3"/>
  <c r="I48" i="3"/>
  <c r="N56" i="3"/>
  <c r="I56" i="3"/>
  <c r="N64" i="3"/>
  <c r="I64" i="3"/>
  <c r="L68" i="3"/>
  <c r="L69" i="3"/>
  <c r="N72" i="3"/>
  <c r="I72" i="3"/>
  <c r="L84" i="3"/>
  <c r="L88" i="3"/>
  <c r="L90" i="3"/>
  <c r="I94" i="3"/>
  <c r="L94" i="3"/>
  <c r="L127" i="3"/>
  <c r="I139" i="3"/>
  <c r="N139" i="3"/>
  <c r="L139" i="3"/>
  <c r="N156" i="3"/>
  <c r="I156" i="3"/>
  <c r="L156" i="3"/>
  <c r="N86" i="3"/>
  <c r="L91" i="3"/>
  <c r="N99" i="3"/>
  <c r="I99" i="3"/>
  <c r="N107" i="3"/>
  <c r="I107" i="3"/>
  <c r="N115" i="3"/>
  <c r="I115" i="3"/>
  <c r="N123" i="3"/>
  <c r="I123" i="3"/>
  <c r="N132" i="3"/>
  <c r="I132" i="3"/>
  <c r="N148" i="3"/>
  <c r="I148" i="3"/>
  <c r="I155" i="3"/>
  <c r="N155" i="3"/>
  <c r="I171" i="3"/>
  <c r="N171" i="3"/>
  <c r="L171" i="3"/>
  <c r="I175" i="3"/>
  <c r="N175" i="3"/>
  <c r="L175" i="3"/>
  <c r="L87" i="3"/>
  <c r="N140" i="3"/>
  <c r="I140" i="3"/>
  <c r="I147" i="3"/>
  <c r="N147" i="3"/>
  <c r="L98" i="3"/>
  <c r="L102" i="3"/>
  <c r="L106" i="3"/>
  <c r="L110" i="3"/>
  <c r="L114" i="3"/>
  <c r="L118" i="3"/>
  <c r="L122" i="3"/>
  <c r="N130" i="3"/>
  <c r="L135" i="3"/>
  <c r="I167" i="3"/>
  <c r="N167" i="3"/>
  <c r="I183" i="3"/>
  <c r="N183" i="3"/>
  <c r="I187" i="3"/>
  <c r="N187" i="3"/>
  <c r="N126" i="3"/>
  <c r="I128" i="3"/>
  <c r="L131" i="3"/>
  <c r="I135" i="3"/>
  <c r="I143" i="3"/>
  <c r="N143" i="3"/>
  <c r="I151" i="3"/>
  <c r="N151" i="3"/>
  <c r="I159" i="3"/>
  <c r="N159" i="3"/>
  <c r="N160" i="3"/>
  <c r="L160" i="3"/>
  <c r="I163" i="3"/>
  <c r="N163" i="3"/>
  <c r="I179" i="3"/>
  <c r="N179" i="3"/>
  <c r="I191" i="3"/>
  <c r="N191" i="3"/>
  <c r="I138" i="3"/>
  <c r="I142" i="3"/>
  <c r="I146" i="3"/>
  <c r="I150" i="3"/>
  <c r="I154" i="3"/>
  <c r="I158" i="3"/>
  <c r="I162" i="3"/>
  <c r="I166" i="3"/>
  <c r="I170" i="3"/>
  <c r="I174" i="3"/>
  <c r="I178" i="3"/>
  <c r="I182" i="3"/>
  <c r="L164" i="3"/>
  <c r="L168" i="3"/>
  <c r="L172" i="3"/>
  <c r="L176" i="3"/>
  <c r="L180" i="3"/>
  <c r="L184" i="3"/>
  <c r="L188" i="3"/>
  <c r="N190" i="3"/>
  <c r="I80" i="2"/>
  <c r="I72" i="2"/>
  <c r="I91" i="2"/>
  <c r="I98" i="2"/>
  <c r="I107" i="2"/>
  <c r="I123" i="2"/>
  <c r="I184" i="2"/>
  <c r="I90" i="2"/>
  <c r="I95" i="2"/>
  <c r="I113" i="2"/>
  <c r="I115" i="2"/>
  <c r="I122" i="2"/>
  <c r="I125" i="2"/>
  <c r="I137" i="2"/>
  <c r="I153" i="2"/>
  <c r="I157" i="2"/>
  <c r="I176" i="2"/>
  <c r="I181" i="2"/>
  <c r="I185" i="2"/>
  <c r="I186" i="2"/>
  <c r="I70" i="2"/>
  <c r="I74" i="2"/>
  <c r="I78" i="2"/>
  <c r="I82" i="2"/>
  <c r="I97" i="2"/>
  <c r="I99" i="2"/>
  <c r="I111" i="2"/>
  <c r="I129" i="2"/>
  <c r="I145" i="2"/>
  <c r="I160" i="2"/>
  <c r="I164" i="2"/>
  <c r="I168" i="2"/>
  <c r="I173" i="2"/>
  <c r="I188" i="2"/>
  <c r="I144" i="2"/>
  <c r="I147" i="2"/>
  <c r="I85" i="2"/>
  <c r="I94" i="2"/>
  <c r="I101" i="2"/>
  <c r="I110" i="2"/>
  <c r="I117" i="2"/>
  <c r="I124" i="2"/>
  <c r="I140" i="2"/>
  <c r="I143" i="2"/>
  <c r="I171" i="2"/>
  <c r="I179" i="2"/>
  <c r="I126" i="2"/>
  <c r="I127" i="2"/>
  <c r="I128" i="2"/>
  <c r="I136" i="2"/>
  <c r="I139" i="2"/>
  <c r="I152" i="2"/>
  <c r="I155" i="2"/>
  <c r="I163" i="2"/>
  <c r="I86" i="2"/>
  <c r="I93" i="2"/>
  <c r="I102" i="2"/>
  <c r="I109" i="2"/>
  <c r="I118" i="2"/>
  <c r="I131" i="2"/>
  <c r="I132" i="2"/>
  <c r="I135" i="2"/>
  <c r="I148" i="2"/>
  <c r="I151" i="2"/>
  <c r="I159" i="2"/>
  <c r="I175" i="2"/>
  <c r="I167" i="2"/>
  <c r="I183" i="2"/>
  <c r="I187" i="2"/>
  <c r="I191" i="2"/>
  <c r="I130" i="2"/>
  <c r="I134" i="2"/>
  <c r="I138" i="2"/>
  <c r="I142" i="2"/>
  <c r="I146" i="2"/>
  <c r="I150" i="2"/>
  <c r="I154" i="2"/>
  <c r="I158" i="2"/>
  <c r="I162" i="2"/>
  <c r="I166" i="2"/>
  <c r="I170" i="2"/>
  <c r="I174" i="2"/>
  <c r="I178" i="2"/>
  <c r="I182" i="2"/>
  <c r="I7" i="1" l="1"/>
  <c r="H196" i="1"/>
  <c r="I196" i="5"/>
  <c r="I196" i="4"/>
  <c r="I196" i="3"/>
  <c r="M130" i="3" s="1"/>
  <c r="I196" i="2"/>
  <c r="I118" i="1" l="1"/>
  <c r="I188" i="1"/>
  <c r="I167" i="1"/>
  <c r="I38" i="1"/>
  <c r="I128" i="1"/>
  <c r="I42" i="1"/>
  <c r="I36" i="1"/>
  <c r="I181" i="1"/>
  <c r="I61" i="1"/>
  <c r="I74" i="1"/>
  <c r="I84" i="1"/>
  <c r="I101" i="1"/>
  <c r="I108" i="1"/>
  <c r="I125" i="1"/>
  <c r="I40" i="1"/>
  <c r="I73" i="1"/>
  <c r="I111" i="1"/>
  <c r="I123" i="1"/>
  <c r="I23" i="1"/>
  <c r="I183" i="1"/>
  <c r="I159" i="1"/>
  <c r="I50" i="1"/>
  <c r="I57" i="1"/>
  <c r="I83" i="1"/>
  <c r="I21" i="1"/>
  <c r="I11" i="1"/>
  <c r="I139" i="1"/>
  <c r="I137" i="1"/>
  <c r="I175" i="1"/>
  <c r="I77" i="1"/>
  <c r="I99" i="1"/>
  <c r="I140" i="1"/>
  <c r="I32" i="1"/>
  <c r="I134" i="1"/>
  <c r="I49" i="1"/>
  <c r="I168" i="1"/>
  <c r="I47" i="1"/>
  <c r="I141" i="1"/>
  <c r="I39" i="1"/>
  <c r="I62" i="1"/>
  <c r="I144" i="1"/>
  <c r="I96" i="1"/>
  <c r="I44" i="1"/>
  <c r="I170" i="1"/>
  <c r="I86" i="1"/>
  <c r="I142" i="1"/>
  <c r="I75" i="1"/>
  <c r="I191" i="1"/>
  <c r="I172" i="1"/>
  <c r="I173" i="1"/>
  <c r="I69" i="1"/>
  <c r="I79" i="1"/>
  <c r="I135" i="1"/>
  <c r="I29" i="1"/>
  <c r="I182" i="1"/>
  <c r="I102" i="1"/>
  <c r="I15" i="1"/>
  <c r="I13" i="1"/>
  <c r="I103" i="1"/>
  <c r="I164" i="1"/>
  <c r="I124" i="1"/>
  <c r="I20" i="1"/>
  <c r="I97" i="1"/>
  <c r="I162" i="1"/>
  <c r="I185" i="1"/>
  <c r="I117" i="1"/>
  <c r="I48" i="1"/>
  <c r="I151" i="1"/>
  <c r="I88" i="1"/>
  <c r="I146" i="1"/>
  <c r="I18" i="1"/>
  <c r="I16" i="1"/>
  <c r="I165" i="1"/>
  <c r="I37" i="1"/>
  <c r="I41" i="1"/>
  <c r="I31" i="1"/>
  <c r="I109" i="1"/>
  <c r="I147" i="1"/>
  <c r="I19" i="1"/>
  <c r="I166" i="1"/>
  <c r="I81" i="1"/>
  <c r="I153" i="1"/>
  <c r="I138" i="1"/>
  <c r="I179" i="1"/>
  <c r="I82" i="1"/>
  <c r="I78" i="1"/>
  <c r="I148" i="1"/>
  <c r="I112" i="1"/>
  <c r="I60" i="1"/>
  <c r="I8" i="1"/>
  <c r="I54" i="1"/>
  <c r="I130" i="1"/>
  <c r="I14" i="1"/>
  <c r="I169" i="1"/>
  <c r="I105" i="1"/>
  <c r="I121" i="1"/>
  <c r="I95" i="1"/>
  <c r="I119" i="1"/>
  <c r="I163" i="1"/>
  <c r="I35" i="1"/>
  <c r="I76" i="1"/>
  <c r="I174" i="1"/>
  <c r="I91" i="1"/>
  <c r="I89" i="1"/>
  <c r="I122" i="1"/>
  <c r="I9" i="1"/>
  <c r="I93" i="1"/>
  <c r="I126" i="1"/>
  <c r="I160" i="1"/>
  <c r="I116" i="1"/>
  <c r="I80" i="1"/>
  <c r="I12" i="1"/>
  <c r="I129" i="1"/>
  <c r="I43" i="1"/>
  <c r="I161" i="1"/>
  <c r="I66" i="1"/>
  <c r="I10" i="1"/>
  <c r="I189" i="1"/>
  <c r="I133" i="1"/>
  <c r="I180" i="1"/>
  <c r="I143" i="1"/>
  <c r="I187" i="1"/>
  <c r="I87" i="1"/>
  <c r="I115" i="1"/>
  <c r="I120" i="1"/>
  <c r="I145" i="1"/>
  <c r="I59" i="1"/>
  <c r="I25" i="1"/>
  <c r="I106" i="1"/>
  <c r="I157" i="1"/>
  <c r="I55" i="1"/>
  <c r="I46" i="1"/>
  <c r="I136" i="1"/>
  <c r="I100" i="1"/>
  <c r="I52" i="1"/>
  <c r="I178" i="1"/>
  <c r="I33" i="1"/>
  <c r="I58" i="1"/>
  <c r="I68" i="1"/>
  <c r="I149" i="1"/>
  <c r="I85" i="1"/>
  <c r="I176" i="1"/>
  <c r="I63" i="1"/>
  <c r="I98" i="1"/>
  <c r="I131" i="1"/>
  <c r="I152" i="1"/>
  <c r="I64" i="1"/>
  <c r="I155" i="1"/>
  <c r="I70" i="1"/>
  <c r="I177" i="1"/>
  <c r="I90" i="1"/>
  <c r="I171" i="1"/>
  <c r="I71" i="1"/>
  <c r="I94" i="1"/>
  <c r="I156" i="1"/>
  <c r="I104" i="1"/>
  <c r="I56" i="1"/>
  <c r="I186" i="1"/>
  <c r="I107" i="1"/>
  <c r="I22" i="1"/>
  <c r="J8" i="5"/>
  <c r="J9" i="5"/>
  <c r="J13" i="5"/>
  <c r="J17" i="5"/>
  <c r="J21" i="5"/>
  <c r="J25" i="5"/>
  <c r="J29" i="5"/>
  <c r="J33" i="5"/>
  <c r="J37" i="5"/>
  <c r="J41" i="5"/>
  <c r="J45" i="5"/>
  <c r="J49" i="5"/>
  <c r="J53" i="5"/>
  <c r="J57" i="5"/>
  <c r="J61" i="5"/>
  <c r="J65" i="5"/>
  <c r="J69" i="5"/>
  <c r="J73" i="5"/>
  <c r="J77" i="5"/>
  <c r="J81" i="5"/>
  <c r="J85" i="5"/>
  <c r="J89" i="5"/>
  <c r="J93" i="5"/>
  <c r="J97" i="5"/>
  <c r="J101" i="5"/>
  <c r="J105" i="5"/>
  <c r="J109" i="5"/>
  <c r="J113" i="5"/>
  <c r="J117" i="5"/>
  <c r="J121" i="5"/>
  <c r="J125" i="5"/>
  <c r="J129" i="5"/>
  <c r="J133" i="5"/>
  <c r="J137" i="5"/>
  <c r="J141" i="5"/>
  <c r="J145" i="5"/>
  <c r="J149" i="5"/>
  <c r="J153" i="5"/>
  <c r="J157" i="5"/>
  <c r="J161" i="5"/>
  <c r="J165" i="5"/>
  <c r="J169" i="5"/>
  <c r="J173" i="5"/>
  <c r="J177" i="5"/>
  <c r="J181" i="5"/>
  <c r="J185" i="5"/>
  <c r="J189" i="5"/>
  <c r="J7" i="4"/>
  <c r="J11" i="4"/>
  <c r="J15" i="4"/>
  <c r="J19" i="4"/>
  <c r="J23" i="4"/>
  <c r="J27" i="4"/>
  <c r="J31" i="4"/>
  <c r="J35" i="4"/>
  <c r="J39" i="4"/>
  <c r="J43" i="4"/>
  <c r="J47" i="4"/>
  <c r="J51" i="4"/>
  <c r="J55" i="4"/>
  <c r="J59" i="4"/>
  <c r="J63" i="4"/>
  <c r="J67" i="4"/>
  <c r="J71" i="4"/>
  <c r="J75" i="4"/>
  <c r="J79" i="4"/>
  <c r="J83" i="4"/>
  <c r="J87" i="4"/>
  <c r="J91" i="4"/>
  <c r="J95" i="4"/>
  <c r="J99" i="4"/>
  <c r="J103" i="4"/>
  <c r="J107" i="4"/>
  <c r="J111" i="4"/>
  <c r="J115" i="4"/>
  <c r="J119" i="4"/>
  <c r="J123" i="4"/>
  <c r="J127" i="4"/>
  <c r="J131" i="4"/>
  <c r="J135" i="4"/>
  <c r="J139" i="4"/>
  <c r="J143" i="4"/>
  <c r="J147" i="4"/>
  <c r="J151" i="4"/>
  <c r="J155" i="4"/>
  <c r="J159" i="4"/>
  <c r="J10" i="5"/>
  <c r="J14" i="5"/>
  <c r="J18" i="5"/>
  <c r="J22" i="5"/>
  <c r="J26" i="5"/>
  <c r="J30" i="5"/>
  <c r="J34" i="5"/>
  <c r="J38" i="5"/>
  <c r="J42" i="5"/>
  <c r="J46" i="5"/>
  <c r="J50" i="5"/>
  <c r="J54" i="5"/>
  <c r="J58" i="5"/>
  <c r="J62" i="5"/>
  <c r="J66" i="5"/>
  <c r="J70" i="5"/>
  <c r="J74" i="5"/>
  <c r="J78" i="5"/>
  <c r="J82" i="5"/>
  <c r="J86" i="5"/>
  <c r="J90" i="5"/>
  <c r="J94" i="5"/>
  <c r="J98" i="5"/>
  <c r="J102" i="5"/>
  <c r="J106" i="5"/>
  <c r="J110" i="5"/>
  <c r="J114" i="5"/>
  <c r="J118" i="5"/>
  <c r="J122" i="5"/>
  <c r="J126" i="5"/>
  <c r="J130" i="5"/>
  <c r="J134" i="5"/>
  <c r="J138" i="5"/>
  <c r="J142" i="5"/>
  <c r="J146" i="5"/>
  <c r="J150" i="5"/>
  <c r="J154" i="5"/>
  <c r="J158" i="5"/>
  <c r="J162" i="5"/>
  <c r="J166" i="5"/>
  <c r="J170" i="5"/>
  <c r="J174" i="5"/>
  <c r="J178" i="5"/>
  <c r="J182" i="5"/>
  <c r="J7" i="5"/>
  <c r="J16" i="5"/>
  <c r="J24" i="5"/>
  <c r="J32" i="5"/>
  <c r="J40" i="5"/>
  <c r="J48" i="5"/>
  <c r="J56" i="5"/>
  <c r="J64" i="5"/>
  <c r="J72" i="5"/>
  <c r="J80" i="5"/>
  <c r="J88" i="5"/>
  <c r="J96" i="5"/>
  <c r="J104" i="5"/>
  <c r="J112" i="5"/>
  <c r="J120" i="5"/>
  <c r="J128" i="5"/>
  <c r="J136" i="5"/>
  <c r="J144" i="5"/>
  <c r="J152" i="5"/>
  <c r="J160" i="5"/>
  <c r="J168" i="5"/>
  <c r="J176" i="5"/>
  <c r="J184" i="5"/>
  <c r="J190" i="5"/>
  <c r="J9" i="4"/>
  <c r="J14" i="4"/>
  <c r="J20" i="4"/>
  <c r="J25" i="4"/>
  <c r="J30" i="4"/>
  <c r="J36" i="4"/>
  <c r="J41" i="4"/>
  <c r="J46" i="4"/>
  <c r="J52" i="4"/>
  <c r="J57" i="4"/>
  <c r="J62" i="4"/>
  <c r="J68" i="4"/>
  <c r="J73" i="4"/>
  <c r="J78" i="4"/>
  <c r="J84" i="4"/>
  <c r="J89" i="4"/>
  <c r="J94" i="4"/>
  <c r="J100" i="4"/>
  <c r="J105" i="4"/>
  <c r="J110" i="4"/>
  <c r="J116" i="4"/>
  <c r="J121" i="4"/>
  <c r="J126" i="4"/>
  <c r="J132" i="4"/>
  <c r="J137" i="4"/>
  <c r="J142" i="4"/>
  <c r="J148" i="4"/>
  <c r="J153" i="4"/>
  <c r="J158" i="4"/>
  <c r="J163" i="4"/>
  <c r="J167" i="4"/>
  <c r="J171" i="4"/>
  <c r="J175" i="4"/>
  <c r="J179" i="4"/>
  <c r="J183" i="4"/>
  <c r="J187" i="4"/>
  <c r="J191" i="4"/>
  <c r="K9" i="3"/>
  <c r="K13" i="3"/>
  <c r="K17" i="3"/>
  <c r="K21" i="3"/>
  <c r="K25" i="3"/>
  <c r="K29" i="3"/>
  <c r="K33" i="3"/>
  <c r="K37" i="3"/>
  <c r="K41" i="3"/>
  <c r="K45" i="3"/>
  <c r="K49" i="3"/>
  <c r="K53" i="3"/>
  <c r="K57" i="3"/>
  <c r="K61" i="3"/>
  <c r="K65" i="3"/>
  <c r="K69" i="3"/>
  <c r="K73" i="3"/>
  <c r="K77" i="3"/>
  <c r="K81" i="3"/>
  <c r="K85" i="3"/>
  <c r="K89" i="3"/>
  <c r="K93" i="3"/>
  <c r="K97" i="3"/>
  <c r="K101" i="3"/>
  <c r="J12" i="5"/>
  <c r="J20" i="5"/>
  <c r="J28" i="5"/>
  <c r="J36" i="5"/>
  <c r="J44" i="5"/>
  <c r="J52" i="5"/>
  <c r="J60" i="5"/>
  <c r="J68" i="5"/>
  <c r="J76" i="5"/>
  <c r="J84" i="5"/>
  <c r="J92" i="5"/>
  <c r="J100" i="5"/>
  <c r="J108" i="5"/>
  <c r="J116" i="5"/>
  <c r="J124" i="5"/>
  <c r="J132" i="5"/>
  <c r="J140" i="5"/>
  <c r="J148" i="5"/>
  <c r="J156" i="5"/>
  <c r="J164" i="5"/>
  <c r="J172" i="5"/>
  <c r="J180" i="5"/>
  <c r="J187" i="5"/>
  <c r="J6" i="5"/>
  <c r="J12" i="4"/>
  <c r="J17" i="4"/>
  <c r="J22" i="4"/>
  <c r="J28" i="4"/>
  <c r="J33" i="4"/>
  <c r="J38" i="4"/>
  <c r="J44" i="4"/>
  <c r="J49" i="4"/>
  <c r="J54" i="4"/>
  <c r="J60" i="4"/>
  <c r="J65" i="4"/>
  <c r="J70" i="4"/>
  <c r="J76" i="4"/>
  <c r="J81" i="4"/>
  <c r="J86" i="4"/>
  <c r="J92" i="4"/>
  <c r="J97" i="4"/>
  <c r="J102" i="4"/>
  <c r="J108" i="4"/>
  <c r="J113" i="4"/>
  <c r="J118" i="4"/>
  <c r="J124" i="4"/>
  <c r="J129" i="4"/>
  <c r="J134" i="4"/>
  <c r="J140" i="4"/>
  <c r="J145" i="4"/>
  <c r="J150" i="4"/>
  <c r="J156" i="4"/>
  <c r="J161" i="4"/>
  <c r="J165" i="4"/>
  <c r="J169" i="4"/>
  <c r="J173" i="4"/>
  <c r="J177" i="4"/>
  <c r="J181" i="4"/>
  <c r="J185" i="4"/>
  <c r="J189" i="4"/>
  <c r="K7" i="3"/>
  <c r="K11" i="3"/>
  <c r="K15" i="3"/>
  <c r="K19" i="3"/>
  <c r="K23" i="3"/>
  <c r="K27" i="3"/>
  <c r="K31" i="3"/>
  <c r="K35" i="3"/>
  <c r="K39" i="3"/>
  <c r="K43" i="3"/>
  <c r="K47" i="3"/>
  <c r="K51" i="3"/>
  <c r="K55" i="3"/>
  <c r="K59" i="3"/>
  <c r="K63" i="3"/>
  <c r="K67" i="3"/>
  <c r="K71" i="3"/>
  <c r="K75" i="3"/>
  <c r="K79" i="3"/>
  <c r="K83" i="3"/>
  <c r="K87" i="3"/>
  <c r="K91" i="3"/>
  <c r="K95" i="3"/>
  <c r="K99" i="3"/>
  <c r="K103" i="3"/>
  <c r="K107" i="3"/>
  <c r="K111" i="3"/>
  <c r="K115" i="3"/>
  <c r="K119" i="3"/>
  <c r="K123" i="3"/>
  <c r="K127" i="3"/>
  <c r="K131" i="3"/>
  <c r="K135" i="3"/>
  <c r="K139" i="3"/>
  <c r="K143" i="3"/>
  <c r="K147" i="3"/>
  <c r="K151" i="3"/>
  <c r="K155" i="3"/>
  <c r="K159" i="3"/>
  <c r="K163" i="3"/>
  <c r="K167" i="3"/>
  <c r="K171" i="3"/>
  <c r="K175" i="3"/>
  <c r="K179" i="3"/>
  <c r="K183" i="3"/>
  <c r="K187" i="3"/>
  <c r="K191" i="3"/>
  <c r="J9" i="2"/>
  <c r="K9" i="2" s="1"/>
  <c r="J13" i="2"/>
  <c r="K13" i="2" s="1"/>
  <c r="J17" i="2"/>
  <c r="K17" i="2" s="1"/>
  <c r="J21" i="2"/>
  <c r="K21" i="2" s="1"/>
  <c r="J25" i="2"/>
  <c r="K25" i="2" s="1"/>
  <c r="J29" i="2"/>
  <c r="K29" i="2" s="1"/>
  <c r="J33" i="2"/>
  <c r="K33" i="2" s="1"/>
  <c r="J37" i="2"/>
  <c r="K37" i="2" s="1"/>
  <c r="J41" i="2"/>
  <c r="K41" i="2" s="1"/>
  <c r="J45" i="2"/>
  <c r="K45" i="2" s="1"/>
  <c r="J49" i="2"/>
  <c r="K49" i="2" s="1"/>
  <c r="J53" i="2"/>
  <c r="K53" i="2" s="1"/>
  <c r="J57" i="2"/>
  <c r="K57" i="2" s="1"/>
  <c r="J61" i="2"/>
  <c r="K61" i="2" s="1"/>
  <c r="J11" i="5"/>
  <c r="J27" i="5"/>
  <c r="J43" i="5"/>
  <c r="J59" i="5"/>
  <c r="J75" i="5"/>
  <c r="J91" i="5"/>
  <c r="J107" i="5"/>
  <c r="J123" i="5"/>
  <c r="J139" i="5"/>
  <c r="J155" i="5"/>
  <c r="J171" i="5"/>
  <c r="J186" i="5"/>
  <c r="J10" i="4"/>
  <c r="J21" i="4"/>
  <c r="J32" i="4"/>
  <c r="J42" i="4"/>
  <c r="J53" i="4"/>
  <c r="J64" i="4"/>
  <c r="J74" i="4"/>
  <c r="J85" i="4"/>
  <c r="J96" i="4"/>
  <c r="J106" i="4"/>
  <c r="J117" i="4"/>
  <c r="J128" i="4"/>
  <c r="J138" i="4"/>
  <c r="J149" i="4"/>
  <c r="J160" i="4"/>
  <c r="J168" i="4"/>
  <c r="J176" i="4"/>
  <c r="J184" i="4"/>
  <c r="J6" i="4"/>
  <c r="K14" i="3"/>
  <c r="K22" i="3"/>
  <c r="K30" i="3"/>
  <c r="K38" i="3"/>
  <c r="K46" i="3"/>
  <c r="K54" i="3"/>
  <c r="K62" i="3"/>
  <c r="K70" i="3"/>
  <c r="K78" i="3"/>
  <c r="K86" i="3"/>
  <c r="K94" i="3"/>
  <c r="K102" i="3"/>
  <c r="K108" i="3"/>
  <c r="K113" i="3"/>
  <c r="K118" i="3"/>
  <c r="K124" i="3"/>
  <c r="K129" i="3"/>
  <c r="K134" i="3"/>
  <c r="K140" i="3"/>
  <c r="K145" i="3"/>
  <c r="K150" i="3"/>
  <c r="K156" i="3"/>
  <c r="K161" i="3"/>
  <c r="K166" i="3"/>
  <c r="K172" i="3"/>
  <c r="K177" i="3"/>
  <c r="K182" i="3"/>
  <c r="K188" i="3"/>
  <c r="J7" i="2"/>
  <c r="J12" i="2"/>
  <c r="K12" i="2" s="1"/>
  <c r="J18" i="2"/>
  <c r="K18" i="2" s="1"/>
  <c r="J23" i="2"/>
  <c r="K23" i="2" s="1"/>
  <c r="J28" i="2"/>
  <c r="K28" i="2" s="1"/>
  <c r="J34" i="2"/>
  <c r="K34" i="2" s="1"/>
  <c r="J39" i="2"/>
  <c r="K39" i="2" s="1"/>
  <c r="J44" i="2"/>
  <c r="K44" i="2" s="1"/>
  <c r="J50" i="2"/>
  <c r="K50" i="2" s="1"/>
  <c r="J55" i="2"/>
  <c r="K55" i="2" s="1"/>
  <c r="J60" i="2"/>
  <c r="K60" i="2" s="1"/>
  <c r="J65" i="2"/>
  <c r="K65" i="2" s="1"/>
  <c r="J69" i="2"/>
  <c r="K69" i="2" s="1"/>
  <c r="J73" i="2"/>
  <c r="K73" i="2" s="1"/>
  <c r="J77" i="2"/>
  <c r="K77" i="2" s="1"/>
  <c r="J81" i="2"/>
  <c r="K81" i="2" s="1"/>
  <c r="J85" i="2"/>
  <c r="K85" i="2" s="1"/>
  <c r="J89" i="2"/>
  <c r="K89" i="2" s="1"/>
  <c r="J93" i="2"/>
  <c r="K93" i="2" s="1"/>
  <c r="J97" i="2"/>
  <c r="K97" i="2" s="1"/>
  <c r="J101" i="2"/>
  <c r="K101" i="2" s="1"/>
  <c r="J105" i="2"/>
  <c r="K105" i="2" s="1"/>
  <c r="J109" i="2"/>
  <c r="K109" i="2" s="1"/>
  <c r="J113" i="2"/>
  <c r="K113" i="2" s="1"/>
  <c r="J117" i="2"/>
  <c r="K117" i="2" s="1"/>
  <c r="J121" i="2"/>
  <c r="K121" i="2" s="1"/>
  <c r="J125" i="2"/>
  <c r="K125" i="2" s="1"/>
  <c r="J129" i="2"/>
  <c r="K129" i="2" s="1"/>
  <c r="J133" i="2"/>
  <c r="K133" i="2" s="1"/>
  <c r="J137" i="2"/>
  <c r="K137" i="2" s="1"/>
  <c r="J141" i="2"/>
  <c r="K141" i="2" s="1"/>
  <c r="J145" i="2"/>
  <c r="K145" i="2" s="1"/>
  <c r="J149" i="2"/>
  <c r="K149" i="2" s="1"/>
  <c r="J153" i="2"/>
  <c r="K153" i="2" s="1"/>
  <c r="J157" i="2"/>
  <c r="K157" i="2" s="1"/>
  <c r="J161" i="2"/>
  <c r="K161" i="2" s="1"/>
  <c r="J165" i="2"/>
  <c r="K165" i="2" s="1"/>
  <c r="J169" i="2"/>
  <c r="K169" i="2" s="1"/>
  <c r="J173" i="2"/>
  <c r="K173" i="2" s="1"/>
  <c r="J177" i="2"/>
  <c r="K177" i="2" s="1"/>
  <c r="J181" i="2"/>
  <c r="K181" i="2" s="1"/>
  <c r="J185" i="2"/>
  <c r="K185" i="2" s="1"/>
  <c r="J189" i="2"/>
  <c r="K189" i="2" s="1"/>
  <c r="J19" i="5"/>
  <c r="J35" i="5"/>
  <c r="J51" i="5"/>
  <c r="J67" i="5"/>
  <c r="J83" i="5"/>
  <c r="J99" i="5"/>
  <c r="J115" i="5"/>
  <c r="J131" i="5"/>
  <c r="J147" i="5"/>
  <c r="J163" i="5"/>
  <c r="J179" i="5"/>
  <c r="J191" i="5"/>
  <c r="J16" i="4"/>
  <c r="J26" i="4"/>
  <c r="J37" i="4"/>
  <c r="J48" i="4"/>
  <c r="J58" i="4"/>
  <c r="J69" i="4"/>
  <c r="J80" i="4"/>
  <c r="J90" i="4"/>
  <c r="J101" i="4"/>
  <c r="J112" i="4"/>
  <c r="J122" i="4"/>
  <c r="J133" i="4"/>
  <c r="J144" i="4"/>
  <c r="J154" i="4"/>
  <c r="J164" i="4"/>
  <c r="J172" i="4"/>
  <c r="J180" i="4"/>
  <c r="J188" i="4"/>
  <c r="K10" i="3"/>
  <c r="K18" i="3"/>
  <c r="K26" i="3"/>
  <c r="K34" i="3"/>
  <c r="K42" i="3"/>
  <c r="K50" i="3"/>
  <c r="K58" i="3"/>
  <c r="K66" i="3"/>
  <c r="K74" i="3"/>
  <c r="K82" i="3"/>
  <c r="K90" i="3"/>
  <c r="K98" i="3"/>
  <c r="K105" i="3"/>
  <c r="K110" i="3"/>
  <c r="K116" i="3"/>
  <c r="K121" i="3"/>
  <c r="K126" i="3"/>
  <c r="K132" i="3"/>
  <c r="K137" i="3"/>
  <c r="K142" i="3"/>
  <c r="K148" i="3"/>
  <c r="K153" i="3"/>
  <c r="K158" i="3"/>
  <c r="K164" i="3"/>
  <c r="K169" i="3"/>
  <c r="K174" i="3"/>
  <c r="K180" i="3"/>
  <c r="K185" i="3"/>
  <c r="K190" i="3"/>
  <c r="J10" i="2"/>
  <c r="K10" i="2" s="1"/>
  <c r="J15" i="2"/>
  <c r="K15" i="2" s="1"/>
  <c r="J20" i="2"/>
  <c r="K20" i="2" s="1"/>
  <c r="J26" i="2"/>
  <c r="K26" i="2" s="1"/>
  <c r="J31" i="2"/>
  <c r="K31" i="2" s="1"/>
  <c r="J36" i="2"/>
  <c r="K36" i="2" s="1"/>
  <c r="J42" i="2"/>
  <c r="K42" i="2" s="1"/>
  <c r="J47" i="2"/>
  <c r="K47" i="2" s="1"/>
  <c r="J52" i="2"/>
  <c r="K52" i="2" s="1"/>
  <c r="J58" i="2"/>
  <c r="K58" i="2" s="1"/>
  <c r="J63" i="2"/>
  <c r="K63" i="2" s="1"/>
  <c r="J67" i="2"/>
  <c r="K67" i="2" s="1"/>
  <c r="J71" i="2"/>
  <c r="K71" i="2" s="1"/>
  <c r="J75" i="2"/>
  <c r="K75" i="2" s="1"/>
  <c r="J79" i="2"/>
  <c r="K79" i="2" s="1"/>
  <c r="J83" i="2"/>
  <c r="K83" i="2" s="1"/>
  <c r="J87" i="2"/>
  <c r="K87" i="2" s="1"/>
  <c r="J91" i="2"/>
  <c r="K91" i="2" s="1"/>
  <c r="J95" i="2"/>
  <c r="K95" i="2" s="1"/>
  <c r="J99" i="2"/>
  <c r="K99" i="2" s="1"/>
  <c r="J103" i="2"/>
  <c r="K103" i="2" s="1"/>
  <c r="J107" i="2"/>
  <c r="K107" i="2" s="1"/>
  <c r="J111" i="2"/>
  <c r="K111" i="2" s="1"/>
  <c r="J115" i="2"/>
  <c r="K115" i="2" s="1"/>
  <c r="J119" i="2"/>
  <c r="K119" i="2" s="1"/>
  <c r="J123" i="2"/>
  <c r="K123" i="2" s="1"/>
  <c r="J127" i="2"/>
  <c r="K127" i="2" s="1"/>
  <c r="J131" i="2"/>
  <c r="K131" i="2" s="1"/>
  <c r="J135" i="2"/>
  <c r="K135" i="2" s="1"/>
  <c r="J139" i="2"/>
  <c r="K139" i="2" s="1"/>
  <c r="J143" i="2"/>
  <c r="K143" i="2" s="1"/>
  <c r="J147" i="2"/>
  <c r="K147" i="2" s="1"/>
  <c r="J151" i="2"/>
  <c r="K151" i="2" s="1"/>
  <c r="J155" i="2"/>
  <c r="K155" i="2" s="1"/>
  <c r="J159" i="2"/>
  <c r="K159" i="2" s="1"/>
  <c r="J163" i="2"/>
  <c r="K163" i="2" s="1"/>
  <c r="J167" i="2"/>
  <c r="K167" i="2" s="1"/>
  <c r="J171" i="2"/>
  <c r="K171" i="2" s="1"/>
  <c r="J175" i="2"/>
  <c r="K175" i="2" s="1"/>
  <c r="J179" i="2"/>
  <c r="K179" i="2" s="1"/>
  <c r="J183" i="2"/>
  <c r="K183" i="2" s="1"/>
  <c r="J187" i="2"/>
  <c r="K187" i="2" s="1"/>
  <c r="J191" i="2"/>
  <c r="K191" i="2" s="1"/>
  <c r="J23" i="5"/>
  <c r="J39" i="5"/>
  <c r="J55" i="5"/>
  <c r="J71" i="5"/>
  <c r="J87" i="5"/>
  <c r="J103" i="5"/>
  <c r="J119" i="5"/>
  <c r="J135" i="5"/>
  <c r="J151" i="5"/>
  <c r="J167" i="5"/>
  <c r="J183" i="5"/>
  <c r="J8" i="4"/>
  <c r="J18" i="4"/>
  <c r="J29" i="4"/>
  <c r="J40" i="4"/>
  <c r="J50" i="4"/>
  <c r="J61" i="4"/>
  <c r="J72" i="4"/>
  <c r="J82" i="4"/>
  <c r="J93" i="4"/>
  <c r="J104" i="4"/>
  <c r="J114" i="4"/>
  <c r="J15" i="5"/>
  <c r="J79" i="5"/>
  <c r="J143" i="5"/>
  <c r="J13" i="4"/>
  <c r="J56" i="4"/>
  <c r="J98" i="4"/>
  <c r="J130" i="4"/>
  <c r="J152" i="4"/>
  <c r="J170" i="4"/>
  <c r="J186" i="4"/>
  <c r="K16" i="3"/>
  <c r="K32" i="3"/>
  <c r="K48" i="3"/>
  <c r="K64" i="3"/>
  <c r="K80" i="3"/>
  <c r="K96" i="3"/>
  <c r="K109" i="3"/>
  <c r="K120" i="3"/>
  <c r="K130" i="3"/>
  <c r="K141" i="3"/>
  <c r="K152" i="3"/>
  <c r="K162" i="3"/>
  <c r="K173" i="3"/>
  <c r="K184" i="3"/>
  <c r="J8" i="2"/>
  <c r="K8" i="2" s="1"/>
  <c r="J19" i="2"/>
  <c r="K19" i="2" s="1"/>
  <c r="J30" i="2"/>
  <c r="K30" i="2" s="1"/>
  <c r="J40" i="2"/>
  <c r="K40" i="2" s="1"/>
  <c r="J51" i="2"/>
  <c r="K51" i="2" s="1"/>
  <c r="J62" i="2"/>
  <c r="K62" i="2" s="1"/>
  <c r="J70" i="2"/>
  <c r="K70" i="2" s="1"/>
  <c r="J78" i="2"/>
  <c r="K78" i="2" s="1"/>
  <c r="J86" i="2"/>
  <c r="K86" i="2" s="1"/>
  <c r="J94" i="2"/>
  <c r="K94" i="2" s="1"/>
  <c r="J102" i="2"/>
  <c r="K102" i="2" s="1"/>
  <c r="J110" i="2"/>
  <c r="K110" i="2" s="1"/>
  <c r="J118" i="2"/>
  <c r="K118" i="2" s="1"/>
  <c r="J126" i="2"/>
  <c r="K126" i="2" s="1"/>
  <c r="J134" i="2"/>
  <c r="K134" i="2" s="1"/>
  <c r="J142" i="2"/>
  <c r="K142" i="2" s="1"/>
  <c r="J150" i="2"/>
  <c r="K150" i="2" s="1"/>
  <c r="J158" i="2"/>
  <c r="K158" i="2" s="1"/>
  <c r="J166" i="2"/>
  <c r="K166" i="2" s="1"/>
  <c r="J174" i="2"/>
  <c r="K174" i="2" s="1"/>
  <c r="J182" i="2"/>
  <c r="K182" i="2" s="1"/>
  <c r="J190" i="2"/>
  <c r="K190" i="2" s="1"/>
  <c r="J31" i="5"/>
  <c r="J95" i="5"/>
  <c r="J159" i="5"/>
  <c r="J24" i="4"/>
  <c r="J66" i="4"/>
  <c r="J109" i="4"/>
  <c r="J136" i="4"/>
  <c r="J157" i="4"/>
  <c r="J174" i="4"/>
  <c r="J190" i="4"/>
  <c r="K20" i="3"/>
  <c r="K36" i="3"/>
  <c r="K52" i="3"/>
  <c r="K68" i="3"/>
  <c r="K84" i="3"/>
  <c r="K100" i="3"/>
  <c r="K112" i="3"/>
  <c r="K122" i="3"/>
  <c r="K133" i="3"/>
  <c r="K144" i="3"/>
  <c r="K154" i="3"/>
  <c r="K165" i="3"/>
  <c r="K176" i="3"/>
  <c r="K186" i="3"/>
  <c r="J11" i="2"/>
  <c r="K11" i="2" s="1"/>
  <c r="J22" i="2"/>
  <c r="K22" i="2" s="1"/>
  <c r="J32" i="2"/>
  <c r="K32" i="2" s="1"/>
  <c r="J43" i="2"/>
  <c r="K43" i="2" s="1"/>
  <c r="J54" i="2"/>
  <c r="K54" i="2" s="1"/>
  <c r="J64" i="2"/>
  <c r="K64" i="2" s="1"/>
  <c r="J72" i="2"/>
  <c r="K72" i="2" s="1"/>
  <c r="J80" i="2"/>
  <c r="K80" i="2" s="1"/>
  <c r="J88" i="2"/>
  <c r="K88" i="2" s="1"/>
  <c r="J96" i="2"/>
  <c r="K96" i="2" s="1"/>
  <c r="J104" i="2"/>
  <c r="K104" i="2" s="1"/>
  <c r="J112" i="2"/>
  <c r="K112" i="2" s="1"/>
  <c r="J120" i="2"/>
  <c r="K120" i="2" s="1"/>
  <c r="J128" i="2"/>
  <c r="K128" i="2" s="1"/>
  <c r="J136" i="2"/>
  <c r="K136" i="2" s="1"/>
  <c r="J144" i="2"/>
  <c r="K144" i="2" s="1"/>
  <c r="J152" i="2"/>
  <c r="K152" i="2" s="1"/>
  <c r="J160" i="2"/>
  <c r="K160" i="2" s="1"/>
  <c r="J168" i="2"/>
  <c r="K168" i="2" s="1"/>
  <c r="J176" i="2"/>
  <c r="K176" i="2" s="1"/>
  <c r="J184" i="2"/>
  <c r="K184" i="2" s="1"/>
  <c r="J6" i="2"/>
  <c r="K6" i="2" s="1"/>
  <c r="J47" i="5"/>
  <c r="J111" i="5"/>
  <c r="J175" i="5"/>
  <c r="J34" i="4"/>
  <c r="J77" i="4"/>
  <c r="J120" i="4"/>
  <c r="J141" i="4"/>
  <c r="J162" i="4"/>
  <c r="J178" i="4"/>
  <c r="K8" i="3"/>
  <c r="K24" i="3"/>
  <c r="K40" i="3"/>
  <c r="K56" i="3"/>
  <c r="K72" i="3"/>
  <c r="K88" i="3"/>
  <c r="K104" i="3"/>
  <c r="K114" i="3"/>
  <c r="K125" i="3"/>
  <c r="K136" i="3"/>
  <c r="K146" i="3"/>
  <c r="K157" i="3"/>
  <c r="K168" i="3"/>
  <c r="K178" i="3"/>
  <c r="K189" i="3"/>
  <c r="J14" i="2"/>
  <c r="K14" i="2" s="1"/>
  <c r="J24" i="2"/>
  <c r="K24" i="2" s="1"/>
  <c r="J35" i="2"/>
  <c r="K35" i="2" s="1"/>
  <c r="J46" i="2"/>
  <c r="K46" i="2" s="1"/>
  <c r="J56" i="2"/>
  <c r="K56" i="2" s="1"/>
  <c r="J66" i="2"/>
  <c r="K66" i="2" s="1"/>
  <c r="J74" i="2"/>
  <c r="K74" i="2" s="1"/>
  <c r="J82" i="2"/>
  <c r="K82" i="2" s="1"/>
  <c r="J90" i="2"/>
  <c r="K90" i="2" s="1"/>
  <c r="J98" i="2"/>
  <c r="K98" i="2" s="1"/>
  <c r="J106" i="2"/>
  <c r="K106" i="2" s="1"/>
  <c r="J114" i="2"/>
  <c r="K114" i="2" s="1"/>
  <c r="J122" i="2"/>
  <c r="K122" i="2" s="1"/>
  <c r="J130" i="2"/>
  <c r="K130" i="2" s="1"/>
  <c r="J138" i="2"/>
  <c r="K138" i="2" s="1"/>
  <c r="J146" i="2"/>
  <c r="K146" i="2" s="1"/>
  <c r="J154" i="2"/>
  <c r="K154" i="2" s="1"/>
  <c r="J162" i="2"/>
  <c r="K162" i="2" s="1"/>
  <c r="J170" i="2"/>
  <c r="K170" i="2" s="1"/>
  <c r="J178" i="2"/>
  <c r="K178" i="2" s="1"/>
  <c r="J186" i="2"/>
  <c r="K186" i="2" s="1"/>
  <c r="J63" i="5"/>
  <c r="J127" i="5"/>
  <c r="J188" i="5"/>
  <c r="J45" i="4"/>
  <c r="J88" i="4"/>
  <c r="J125" i="4"/>
  <c r="J146" i="4"/>
  <c r="J166" i="4"/>
  <c r="J182" i="4"/>
  <c r="K12" i="3"/>
  <c r="K28" i="3"/>
  <c r="K44" i="3"/>
  <c r="K60" i="3"/>
  <c r="K76" i="3"/>
  <c r="K92" i="3"/>
  <c r="K106" i="3"/>
  <c r="K117" i="3"/>
  <c r="K128" i="3"/>
  <c r="K138" i="3"/>
  <c r="K149" i="3"/>
  <c r="K160" i="3"/>
  <c r="K170" i="3"/>
  <c r="K181" i="3"/>
  <c r="K6" i="3"/>
  <c r="J16" i="2"/>
  <c r="K16" i="2" s="1"/>
  <c r="J27" i="2"/>
  <c r="K27" i="2" s="1"/>
  <c r="J38" i="2"/>
  <c r="K38" i="2" s="1"/>
  <c r="J48" i="2"/>
  <c r="K48" i="2" s="1"/>
  <c r="J59" i="2"/>
  <c r="K59" i="2" s="1"/>
  <c r="J68" i="2"/>
  <c r="K68" i="2" s="1"/>
  <c r="J76" i="2"/>
  <c r="K76" i="2" s="1"/>
  <c r="J84" i="2"/>
  <c r="K84" i="2" s="1"/>
  <c r="J92" i="2"/>
  <c r="K92" i="2" s="1"/>
  <c r="J100" i="2"/>
  <c r="K100" i="2" s="1"/>
  <c r="J108" i="2"/>
  <c r="K108" i="2" s="1"/>
  <c r="J116" i="2"/>
  <c r="K116" i="2" s="1"/>
  <c r="J124" i="2"/>
  <c r="K124" i="2" s="1"/>
  <c r="J132" i="2"/>
  <c r="K132" i="2" s="1"/>
  <c r="J140" i="2"/>
  <c r="K140" i="2" s="1"/>
  <c r="J148" i="2"/>
  <c r="K148" i="2" s="1"/>
  <c r="J156" i="2"/>
  <c r="K156" i="2" s="1"/>
  <c r="J164" i="2"/>
  <c r="K164" i="2" s="1"/>
  <c r="J172" i="2"/>
  <c r="K172" i="2" s="1"/>
  <c r="J180" i="2"/>
  <c r="K180" i="2" s="1"/>
  <c r="J188" i="2"/>
  <c r="K188" i="2" s="1"/>
  <c r="I34" i="1"/>
  <c r="I53" i="1"/>
  <c r="I51" i="1"/>
  <c r="I184" i="1"/>
  <c r="I110" i="1"/>
  <c r="I72" i="1"/>
  <c r="I26" i="1"/>
  <c r="I127" i="1"/>
  <c r="I45" i="1"/>
  <c r="I67" i="1"/>
  <c r="I190" i="1"/>
  <c r="I113" i="1"/>
  <c r="I27" i="1"/>
  <c r="I154" i="1"/>
  <c r="I17" i="1"/>
  <c r="I114" i="1"/>
  <c r="I158" i="1"/>
  <c r="I30" i="1"/>
  <c r="I132" i="1"/>
  <c r="I92" i="1"/>
  <c r="I24" i="1"/>
  <c r="I150" i="1"/>
  <c r="I65" i="1"/>
  <c r="I28" i="1"/>
  <c r="M45" i="3"/>
  <c r="M28" i="3"/>
  <c r="M61" i="3"/>
  <c r="M22" i="3"/>
  <c r="M50" i="3"/>
  <c r="M190" i="3"/>
  <c r="M146" i="3"/>
  <c r="M48" i="3"/>
  <c r="M170" i="3"/>
  <c r="M24" i="3"/>
  <c r="M53" i="3"/>
  <c r="M167" i="3"/>
  <c r="M179" i="3"/>
  <c r="M26" i="3"/>
  <c r="M27" i="3"/>
  <c r="M18" i="3"/>
  <c r="M84" i="3"/>
  <c r="M123" i="3"/>
  <c r="M120" i="3"/>
  <c r="M171" i="3"/>
  <c r="M156" i="3"/>
  <c r="R1" i="3"/>
  <c r="I6" i="1"/>
  <c r="I198" i="5"/>
  <c r="I200" i="5"/>
  <c r="I199" i="5"/>
  <c r="M52" i="3"/>
  <c r="M178" i="3"/>
  <c r="M76" i="3"/>
  <c r="M10" i="3"/>
  <c r="M46" i="3"/>
  <c r="M99" i="3"/>
  <c r="M174" i="3"/>
  <c r="M62" i="3"/>
  <c r="M162" i="3"/>
  <c r="M38" i="3"/>
  <c r="M166" i="3"/>
  <c r="M126" i="3"/>
  <c r="M104" i="3"/>
  <c r="M56" i="3"/>
  <c r="M42" i="3"/>
  <c r="M115" i="3"/>
  <c r="M6" i="3"/>
  <c r="M29" i="3"/>
  <c r="M34" i="3"/>
  <c r="M69" i="3"/>
  <c r="M51" i="3"/>
  <c r="M54" i="3"/>
  <c r="M107" i="3"/>
  <c r="M72" i="3"/>
  <c r="M16" i="3"/>
  <c r="M68" i="3"/>
  <c r="M128" i="3"/>
  <c r="M37" i="3"/>
  <c r="M20" i="3"/>
  <c r="M183" i="3"/>
  <c r="M95" i="3"/>
  <c r="I198" i="3"/>
  <c r="I200" i="3"/>
  <c r="I199" i="3"/>
  <c r="M180" i="3"/>
  <c r="M164" i="3"/>
  <c r="M125" i="3"/>
  <c r="M188" i="3"/>
  <c r="M184" i="3"/>
  <c r="M168" i="3"/>
  <c r="M141" i="3"/>
  <c r="M149" i="3"/>
  <c r="M97" i="3"/>
  <c r="M82" i="3"/>
  <c r="M87" i="3"/>
  <c r="M70" i="3"/>
  <c r="M157" i="3"/>
  <c r="M113" i="3"/>
  <c r="M131" i="3"/>
  <c r="M129" i="3"/>
  <c r="M65" i="3"/>
  <c r="M9" i="3"/>
  <c r="M74" i="3"/>
  <c r="M121" i="3"/>
  <c r="M89" i="3"/>
  <c r="M109" i="3"/>
  <c r="M134" i="3"/>
  <c r="M91" i="3"/>
  <c r="M176" i="3"/>
  <c r="M137" i="3"/>
  <c r="M124" i="3"/>
  <c r="M110" i="3"/>
  <c r="M152" i="3"/>
  <c r="M158" i="3"/>
  <c r="M173" i="3"/>
  <c r="M154" i="3"/>
  <c r="M102" i="3"/>
  <c r="M15" i="3"/>
  <c r="M172" i="3"/>
  <c r="M83" i="3"/>
  <c r="M116" i="3"/>
  <c r="M153" i="3"/>
  <c r="M31" i="3"/>
  <c r="M77" i="3"/>
  <c r="M17" i="3"/>
  <c r="M73" i="3"/>
  <c r="M25" i="3"/>
  <c r="M78" i="3"/>
  <c r="M90" i="3"/>
  <c r="M136" i="3"/>
  <c r="M71" i="3"/>
  <c r="M98" i="3"/>
  <c r="M114" i="3"/>
  <c r="M96" i="3"/>
  <c r="M145" i="3"/>
  <c r="M161" i="3"/>
  <c r="M186" i="3"/>
  <c r="M7" i="3"/>
  <c r="M13" i="3"/>
  <c r="M47" i="3"/>
  <c r="M21" i="3"/>
  <c r="M33" i="3"/>
  <c r="M41" i="3"/>
  <c r="M81" i="3"/>
  <c r="M75" i="3"/>
  <c r="M94" i="3"/>
  <c r="M93" i="3"/>
  <c r="M101" i="3"/>
  <c r="M117" i="3"/>
  <c r="M144" i="3"/>
  <c r="M108" i="3"/>
  <c r="M185" i="3"/>
  <c r="M118" i="3"/>
  <c r="M138" i="3"/>
  <c r="M165" i="3"/>
  <c r="M142" i="3"/>
  <c r="M23" i="3"/>
  <c r="M63" i="3"/>
  <c r="M39" i="3"/>
  <c r="M49" i="3"/>
  <c r="M55" i="3"/>
  <c r="M57" i="3"/>
  <c r="M105" i="3"/>
  <c r="M79" i="3"/>
  <c r="M122" i="3"/>
  <c r="M106" i="3"/>
  <c r="M133" i="3"/>
  <c r="M67" i="3"/>
  <c r="M100" i="3"/>
  <c r="M169" i="3"/>
  <c r="M189" i="3"/>
  <c r="M177" i="3"/>
  <c r="M181" i="3"/>
  <c r="M111" i="3"/>
  <c r="M8" i="3"/>
  <c r="M175" i="3"/>
  <c r="M182" i="3"/>
  <c r="M187" i="3"/>
  <c r="M103" i="3"/>
  <c r="M140" i="3"/>
  <c r="M43" i="3"/>
  <c r="M60" i="3"/>
  <c r="M92" i="3"/>
  <c r="M32" i="3"/>
  <c r="M148" i="3"/>
  <c r="M159" i="3"/>
  <c r="M19" i="3"/>
  <c r="M44" i="3"/>
  <c r="M36" i="3"/>
  <c r="M139" i="3"/>
  <c r="M160" i="3"/>
  <c r="M66" i="3"/>
  <c r="M112" i="3"/>
  <c r="M132" i="3"/>
  <c r="M143" i="3"/>
  <c r="M30" i="3"/>
  <c r="M12" i="3"/>
  <c r="M40" i="3"/>
  <c r="M135" i="3"/>
  <c r="M85" i="3"/>
  <c r="M151" i="3"/>
  <c r="M59" i="3"/>
  <c r="M150" i="3"/>
  <c r="M58" i="3"/>
  <c r="M127" i="3"/>
  <c r="M64" i="3"/>
  <c r="M155" i="3"/>
  <c r="M163" i="3"/>
  <c r="M35" i="3"/>
  <c r="M14" i="3"/>
  <c r="M80" i="3"/>
  <c r="M86" i="3"/>
  <c r="M11" i="3"/>
  <c r="M88" i="3"/>
  <c r="M119" i="3"/>
  <c r="M147" i="3"/>
  <c r="M191" i="3"/>
  <c r="J192" i="4" l="1"/>
  <c r="J192" i="2"/>
  <c r="K7" i="2"/>
  <c r="K192" i="2" s="1"/>
  <c r="L200" i="3"/>
  <c r="I201" i="5"/>
  <c r="I202" i="5" s="1"/>
  <c r="J202" i="5" s="1"/>
  <c r="I201" i="3"/>
  <c r="I202" i="3" s="1"/>
  <c r="K193" i="2" l="1"/>
</calcChain>
</file>

<file path=xl/sharedStrings.xml><?xml version="1.0" encoding="utf-8"?>
<sst xmlns="http://schemas.openxmlformats.org/spreadsheetml/2006/main" count="53" uniqueCount="19">
  <si>
    <t>E</t>
  </si>
  <si>
    <t>F8</t>
  </si>
  <si>
    <t>Err</t>
  </si>
  <si>
    <t>y (µm)</t>
  </si>
  <si>
    <t>yF</t>
  </si>
  <si>
    <t>yiFi</t>
  </si>
  <si>
    <t>somme(yi*fi)</t>
  </si>
  <si>
    <t>somme(fi)</t>
  </si>
  <si>
    <t>y2fi</t>
  </si>
  <si>
    <t>yD</t>
  </si>
  <si>
    <t>yd(y)i</t>
  </si>
  <si>
    <t>D/phi</t>
  </si>
  <si>
    <t>Q</t>
  </si>
  <si>
    <t>H/phi</t>
  </si>
  <si>
    <t>Qi</t>
  </si>
  <si>
    <t>a</t>
  </si>
  <si>
    <t>b</t>
  </si>
  <si>
    <t>c</t>
  </si>
  <si>
    <t>factor norm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</si>
</sst>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total!$G$5:$G$191</c:f>
              <c:numCache>
                <c:formatCode>General</c:formatCode>
                <c:ptCount val="187"/>
                <c:pt idx="0">
                  <c:v>0</c:v>
                </c:pt>
                <c:pt idx="1">
                  <c:v>2.0850000000000001E-8</c:v>
                </c:pt>
                <c:pt idx="2">
                  <c:v>0.60000000000000009</c:v>
                </c:pt>
                <c:pt idx="3">
                  <c:v>0.62845499999999999</c:v>
                </c:pt>
                <c:pt idx="4">
                  <c:v>0.65827500000000005</c:v>
                </c:pt>
                <c:pt idx="5">
                  <c:v>0.68948999999999994</c:v>
                </c:pt>
                <c:pt idx="6">
                  <c:v>0.7222050000000001</c:v>
                </c:pt>
                <c:pt idx="7">
                  <c:v>0.75644999999999984</c:v>
                </c:pt>
                <c:pt idx="8">
                  <c:v>0.79234499999999997</c:v>
                </c:pt>
                <c:pt idx="9">
                  <c:v>0.82991999999999999</c:v>
                </c:pt>
                <c:pt idx="10">
                  <c:v>0.86929499999999993</c:v>
                </c:pt>
                <c:pt idx="11">
                  <c:v>0.91051499999999996</c:v>
                </c:pt>
                <c:pt idx="12">
                  <c:v>0.95371499999999998</c:v>
                </c:pt>
                <c:pt idx="13">
                  <c:v>0.99895499999999993</c:v>
                </c:pt>
                <c:pt idx="14">
                  <c:v>1.04634</c:v>
                </c:pt>
                <c:pt idx="15">
                  <c:v>1.09596</c:v>
                </c:pt>
                <c:pt idx="16">
                  <c:v>1.14795</c:v>
                </c:pt>
                <c:pt idx="17">
                  <c:v>1.2023999999999999</c:v>
                </c:pt>
                <c:pt idx="18">
                  <c:v>1.25943</c:v>
                </c:pt>
                <c:pt idx="19">
                  <c:v>1.3191750000000002</c:v>
                </c:pt>
                <c:pt idx="20">
                  <c:v>1.3817550000000001</c:v>
                </c:pt>
                <c:pt idx="21">
                  <c:v>1.44729</c:v>
                </c:pt>
                <c:pt idx="22">
                  <c:v>1.5159</c:v>
                </c:pt>
                <c:pt idx="23">
                  <c:v>1.5879000000000001</c:v>
                </c:pt>
                <c:pt idx="24">
                  <c:v>1.6632</c:v>
                </c:pt>
                <c:pt idx="25">
                  <c:v>1.7421</c:v>
                </c:pt>
                <c:pt idx="26">
                  <c:v>1.8247499999999999</c:v>
                </c:pt>
                <c:pt idx="27">
                  <c:v>1.9113</c:v>
                </c:pt>
                <c:pt idx="28">
                  <c:v>2.0019</c:v>
                </c:pt>
                <c:pt idx="29">
                  <c:v>2.0968499999999999</c:v>
                </c:pt>
                <c:pt idx="30">
                  <c:v>2.1962999999999999</c:v>
                </c:pt>
                <c:pt idx="31">
                  <c:v>2.3005500000000003</c:v>
                </c:pt>
                <c:pt idx="32">
                  <c:v>2.4096000000000002</c:v>
                </c:pt>
                <c:pt idx="33">
                  <c:v>2.5238999999999998</c:v>
                </c:pt>
                <c:pt idx="34">
                  <c:v>2.6435999999999997</c:v>
                </c:pt>
                <c:pt idx="35">
                  <c:v>2.7689999999999997</c:v>
                </c:pt>
                <c:pt idx="36">
                  <c:v>2.9003999999999999</c:v>
                </c:pt>
                <c:pt idx="37">
                  <c:v>3.0379499999999999</c:v>
                </c:pt>
                <c:pt idx="38">
                  <c:v>3.1820999999999997</c:v>
                </c:pt>
                <c:pt idx="39">
                  <c:v>3.3330000000000002</c:v>
                </c:pt>
                <c:pt idx="40">
                  <c:v>3.4910999999999994</c:v>
                </c:pt>
                <c:pt idx="41">
                  <c:v>3.6566999999999998</c:v>
                </c:pt>
                <c:pt idx="42">
                  <c:v>3.8300999999999998</c:v>
                </c:pt>
                <c:pt idx="43">
                  <c:v>4.0117499999999993</c:v>
                </c:pt>
                <c:pt idx="44">
                  <c:v>4.2021000000000006</c:v>
                </c:pt>
                <c:pt idx="45">
                  <c:v>4.4014499999999996</c:v>
                </c:pt>
                <c:pt idx="46">
                  <c:v>4.6102499999999997</c:v>
                </c:pt>
                <c:pt idx="47">
                  <c:v>4.8289499999999999</c:v>
                </c:pt>
                <c:pt idx="48">
                  <c:v>5.0579999999999998</c:v>
                </c:pt>
                <c:pt idx="49">
                  <c:v>5.2978499999999995</c:v>
                </c:pt>
                <c:pt idx="50">
                  <c:v>5.5490999999999993</c:v>
                </c:pt>
                <c:pt idx="51">
                  <c:v>5.8123500000000003</c:v>
                </c:pt>
                <c:pt idx="52">
                  <c:v>6.08805</c:v>
                </c:pt>
                <c:pt idx="53">
                  <c:v>6.3768000000000002</c:v>
                </c:pt>
                <c:pt idx="54">
                  <c:v>6.6793500000000003</c:v>
                </c:pt>
                <c:pt idx="55">
                  <c:v>6.9961499999999992</c:v>
                </c:pt>
                <c:pt idx="56">
                  <c:v>7.3279500000000004</c:v>
                </c:pt>
                <c:pt idx="57">
                  <c:v>7.675650000000001</c:v>
                </c:pt>
                <c:pt idx="58">
                  <c:v>8.0396999999999998</c:v>
                </c:pt>
                <c:pt idx="59">
                  <c:v>8.4209999999999994</c:v>
                </c:pt>
                <c:pt idx="60">
                  <c:v>8.820450000000001</c:v>
                </c:pt>
                <c:pt idx="61">
                  <c:v>9.2389500000000009</c:v>
                </c:pt>
                <c:pt idx="62">
                  <c:v>9.6771000000000011</c:v>
                </c:pt>
                <c:pt idx="63">
                  <c:v>10.136100000000001</c:v>
                </c:pt>
                <c:pt idx="64">
                  <c:v>10.616999999999999</c:v>
                </c:pt>
                <c:pt idx="65">
                  <c:v>11.12055</c:v>
                </c:pt>
                <c:pt idx="66">
                  <c:v>11.648100000000001</c:v>
                </c:pt>
                <c:pt idx="67">
                  <c:v>12.200550000000002</c:v>
                </c:pt>
                <c:pt idx="68">
                  <c:v>12.779249999999999</c:v>
                </c:pt>
                <c:pt idx="69">
                  <c:v>13.385400000000001</c:v>
                </c:pt>
                <c:pt idx="70">
                  <c:v>14.020350000000001</c:v>
                </c:pt>
                <c:pt idx="71">
                  <c:v>14.685449999999999</c:v>
                </c:pt>
                <c:pt idx="72">
                  <c:v>15.3825</c:v>
                </c:pt>
                <c:pt idx="73">
                  <c:v>16.111499999999999</c:v>
                </c:pt>
                <c:pt idx="74">
                  <c:v>16.876500000000004</c:v>
                </c:pt>
                <c:pt idx="75">
                  <c:v>17.675999999999998</c:v>
                </c:pt>
                <c:pt idx="76">
                  <c:v>18.514499999999998</c:v>
                </c:pt>
                <c:pt idx="77">
                  <c:v>19.3935</c:v>
                </c:pt>
                <c:pt idx="78">
                  <c:v>20.313000000000002</c:v>
                </c:pt>
                <c:pt idx="79">
                  <c:v>21.276</c:v>
                </c:pt>
                <c:pt idx="80">
                  <c:v>22.285499999999999</c:v>
                </c:pt>
                <c:pt idx="81">
                  <c:v>23.343</c:v>
                </c:pt>
                <c:pt idx="82">
                  <c:v>24.45</c:v>
                </c:pt>
                <c:pt idx="83">
                  <c:v>25.609500000000001</c:v>
                </c:pt>
                <c:pt idx="84">
                  <c:v>26.8245</c:v>
                </c:pt>
                <c:pt idx="85">
                  <c:v>28.096500000000002</c:v>
                </c:pt>
                <c:pt idx="86">
                  <c:v>29.429999999999996</c:v>
                </c:pt>
                <c:pt idx="87">
                  <c:v>30.824999999999999</c:v>
                </c:pt>
                <c:pt idx="88">
                  <c:v>32.287499999999994</c:v>
                </c:pt>
                <c:pt idx="89">
                  <c:v>33.819000000000003</c:v>
                </c:pt>
                <c:pt idx="90">
                  <c:v>35.424000000000007</c:v>
                </c:pt>
                <c:pt idx="91">
                  <c:v>37.103999999999999</c:v>
                </c:pt>
                <c:pt idx="92">
                  <c:v>38.863500000000002</c:v>
                </c:pt>
                <c:pt idx="93">
                  <c:v>40.707000000000001</c:v>
                </c:pt>
                <c:pt idx="94">
                  <c:v>42.637499999999996</c:v>
                </c:pt>
                <c:pt idx="95">
                  <c:v>44.661000000000001</c:v>
                </c:pt>
                <c:pt idx="96">
                  <c:v>46.779000000000003</c:v>
                </c:pt>
                <c:pt idx="97">
                  <c:v>48.997500000000002</c:v>
                </c:pt>
                <c:pt idx="98">
                  <c:v>51.322500000000005</c:v>
                </c:pt>
                <c:pt idx="99">
                  <c:v>53.756999999999998</c:v>
                </c:pt>
                <c:pt idx="100">
                  <c:v>56.305500000000002</c:v>
                </c:pt>
                <c:pt idx="101">
                  <c:v>58.977000000000004</c:v>
                </c:pt>
                <c:pt idx="102">
                  <c:v>61.774499999999996</c:v>
                </c:pt>
                <c:pt idx="103">
                  <c:v>64.705500000000001</c:v>
                </c:pt>
                <c:pt idx="104">
                  <c:v>67.774500000000003</c:v>
                </c:pt>
                <c:pt idx="105">
                  <c:v>70.98899999999999</c:v>
                </c:pt>
                <c:pt idx="106">
                  <c:v>74.356499999999997</c:v>
                </c:pt>
                <c:pt idx="107">
                  <c:v>77.88300000000001</c:v>
                </c:pt>
                <c:pt idx="108">
                  <c:v>81.577500000000001</c:v>
                </c:pt>
                <c:pt idx="109">
                  <c:v>85.447500000000005</c:v>
                </c:pt>
                <c:pt idx="110">
                  <c:v>89.500500000000002</c:v>
                </c:pt>
                <c:pt idx="111">
                  <c:v>93.745499999999993</c:v>
                </c:pt>
                <c:pt idx="112">
                  <c:v>98.191500000000019</c:v>
                </c:pt>
                <c:pt idx="113">
                  <c:v>102.84899999999999</c:v>
                </c:pt>
                <c:pt idx="114">
                  <c:v>107.7285</c:v>
                </c:pt>
                <c:pt idx="115">
                  <c:v>112.83750000000001</c:v>
                </c:pt>
                <c:pt idx="116">
                  <c:v>118.191</c:v>
                </c:pt>
                <c:pt idx="117">
                  <c:v>123.79649999999999</c:v>
                </c:pt>
                <c:pt idx="118">
                  <c:v>129.66899999999998</c:v>
                </c:pt>
                <c:pt idx="119">
                  <c:v>135.81899999999999</c:v>
                </c:pt>
                <c:pt idx="120">
                  <c:v>142.26149999999998</c:v>
                </c:pt>
                <c:pt idx="121">
                  <c:v>149.01</c:v>
                </c:pt>
                <c:pt idx="122">
                  <c:v>156.07500000000002</c:v>
                </c:pt>
                <c:pt idx="123">
                  <c:v>163.48499999999999</c:v>
                </c:pt>
                <c:pt idx="124">
                  <c:v>171.24</c:v>
                </c:pt>
                <c:pt idx="125">
                  <c:v>179.35499999999999</c:v>
                </c:pt>
                <c:pt idx="126">
                  <c:v>187.85999999999999</c:v>
                </c:pt>
                <c:pt idx="127">
                  <c:v>196.77</c:v>
                </c:pt>
                <c:pt idx="128">
                  <c:v>206.11499999999998</c:v>
                </c:pt>
                <c:pt idx="129">
                  <c:v>215.88</c:v>
                </c:pt>
                <c:pt idx="130">
                  <c:v>226.125</c:v>
                </c:pt>
                <c:pt idx="131">
                  <c:v>236.85</c:v>
                </c:pt>
                <c:pt idx="132">
                  <c:v>248.08500000000001</c:v>
                </c:pt>
                <c:pt idx="133">
                  <c:v>259.85999999999996</c:v>
                </c:pt>
                <c:pt idx="134">
                  <c:v>272.19000000000005</c:v>
                </c:pt>
                <c:pt idx="135">
                  <c:v>285.09000000000003</c:v>
                </c:pt>
                <c:pt idx="136">
                  <c:v>298.62</c:v>
                </c:pt>
                <c:pt idx="137">
                  <c:v>312.78000000000003</c:v>
                </c:pt>
                <c:pt idx="138">
                  <c:v>327.61500000000001</c:v>
                </c:pt>
                <c:pt idx="139">
                  <c:v>343.15499999999997</c:v>
                </c:pt>
                <c:pt idx="140">
                  <c:v>359.43</c:v>
                </c:pt>
                <c:pt idx="141">
                  <c:v>376.48499999999996</c:v>
                </c:pt>
                <c:pt idx="142">
                  <c:v>394.33499999999998</c:v>
                </c:pt>
                <c:pt idx="143">
                  <c:v>413.03999999999996</c:v>
                </c:pt>
                <c:pt idx="144">
                  <c:v>432.64500000000004</c:v>
                </c:pt>
                <c:pt idx="145">
                  <c:v>453.16499999999996</c:v>
                </c:pt>
                <c:pt idx="146">
                  <c:v>474.65999999999997</c:v>
                </c:pt>
                <c:pt idx="147">
                  <c:v>497.17500000000001</c:v>
                </c:pt>
                <c:pt idx="148">
                  <c:v>520.755</c:v>
                </c:pt>
                <c:pt idx="149">
                  <c:v>545.46</c:v>
                </c:pt>
                <c:pt idx="150">
                  <c:v>571.33500000000004</c:v>
                </c:pt>
                <c:pt idx="151">
                  <c:v>598.42499999999995</c:v>
                </c:pt>
                <c:pt idx="152">
                  <c:v>626.81999999999994</c:v>
                </c:pt>
                <c:pt idx="153">
                  <c:v>656.55</c:v>
                </c:pt>
                <c:pt idx="154">
                  <c:v>687.68999999999994</c:v>
                </c:pt>
                <c:pt idx="155">
                  <c:v>720.31500000000005</c:v>
                </c:pt>
                <c:pt idx="156">
                  <c:v>754.47</c:v>
                </c:pt>
                <c:pt idx="157">
                  <c:v>790.26</c:v>
                </c:pt>
                <c:pt idx="158">
                  <c:v>827.74500000000012</c:v>
                </c:pt>
                <c:pt idx="159">
                  <c:v>867.0150000000001</c:v>
                </c:pt>
                <c:pt idx="160">
                  <c:v>908.12999999999988</c:v>
                </c:pt>
                <c:pt idx="161">
                  <c:v>951.21000000000015</c:v>
                </c:pt>
                <c:pt idx="162">
                  <c:v>996.33</c:v>
                </c:pt>
                <c:pt idx="163">
                  <c:v>1043.5949999999998</c:v>
                </c:pt>
                <c:pt idx="164">
                  <c:v>1093.095</c:v>
                </c:pt>
                <c:pt idx="165">
                  <c:v>1144.9499999999998</c:v>
                </c:pt>
                <c:pt idx="166">
                  <c:v>1199.25</c:v>
                </c:pt>
                <c:pt idx="167">
                  <c:v>1256.145</c:v>
                </c:pt>
                <c:pt idx="168">
                  <c:v>1315.7250000000001</c:v>
                </c:pt>
                <c:pt idx="169">
                  <c:v>1378.1249999999998</c:v>
                </c:pt>
                <c:pt idx="170">
                  <c:v>1443.4949999999999</c:v>
                </c:pt>
                <c:pt idx="171">
                  <c:v>1512</c:v>
                </c:pt>
                <c:pt idx="172">
                  <c:v>1583.7</c:v>
                </c:pt>
                <c:pt idx="173">
                  <c:v>1658.8500000000001</c:v>
                </c:pt>
                <c:pt idx="174">
                  <c:v>1737.4500000000003</c:v>
                </c:pt>
                <c:pt idx="175">
                  <c:v>1819.95</c:v>
                </c:pt>
                <c:pt idx="176">
                  <c:v>1906.1999999999998</c:v>
                </c:pt>
                <c:pt idx="177">
                  <c:v>1996.6499999999999</c:v>
                </c:pt>
                <c:pt idx="178">
                  <c:v>2091.3000000000002</c:v>
                </c:pt>
                <c:pt idx="179">
                  <c:v>2190.6</c:v>
                </c:pt>
                <c:pt idx="180">
                  <c:v>2294.4</c:v>
                </c:pt>
                <c:pt idx="181">
                  <c:v>2403.3000000000002</c:v>
                </c:pt>
                <c:pt idx="182">
                  <c:v>2517.2999999999997</c:v>
                </c:pt>
                <c:pt idx="183">
                  <c:v>2636.7000000000003</c:v>
                </c:pt>
                <c:pt idx="184">
                  <c:v>2761.8</c:v>
                </c:pt>
                <c:pt idx="185">
                  <c:v>2892.7500000000005</c:v>
                </c:pt>
                <c:pt idx="186">
                  <c:v>3030.0000000000005</c:v>
                </c:pt>
              </c:numCache>
            </c:numRef>
          </c:xVal>
          <c:yVal>
            <c:numRef>
              <c:f>total!$I$5:$I$191</c:f>
              <c:numCache>
                <c:formatCode>0.00E+00</c:formatCode>
                <c:ptCount val="187"/>
                <c:pt idx="1">
                  <c:v>0</c:v>
                </c:pt>
                <c:pt idx="2">
                  <c:v>1.9676311375950224E-5</c:v>
                </c:pt>
                <c:pt idx="3">
                  <c:v>3.6378034585754976E-4</c:v>
                </c:pt>
                <c:pt idx="4">
                  <c:v>3.808478020064605E-4</c:v>
                </c:pt>
                <c:pt idx="5">
                  <c:v>6.9852387812828964E-4</c:v>
                </c:pt>
                <c:pt idx="6">
                  <c:v>7.312347142895395E-4</c:v>
                </c:pt>
                <c:pt idx="7">
                  <c:v>1.204334186976589E-3</c:v>
                </c:pt>
                <c:pt idx="8">
                  <c:v>1.4897793839941055E-3</c:v>
                </c:pt>
                <c:pt idx="9">
                  <c:v>1.2010565051430785E-3</c:v>
                </c:pt>
                <c:pt idx="10">
                  <c:v>1.3832222407504349E-3</c:v>
                </c:pt>
                <c:pt idx="11">
                  <c:v>2.1085172475009883E-3</c:v>
                </c:pt>
                <c:pt idx="12">
                  <c:v>2.4831970857048598E-3</c:v>
                </c:pt>
                <c:pt idx="13">
                  <c:v>1.1562361082917926E-3</c:v>
                </c:pt>
                <c:pt idx="14">
                  <c:v>3.4819304909339027E-3</c:v>
                </c:pt>
                <c:pt idx="15">
                  <c:v>3.4893562582288878E-3</c:v>
                </c:pt>
                <c:pt idx="16">
                  <c:v>3.4876446941106347E-3</c:v>
                </c:pt>
                <c:pt idx="17">
                  <c:v>3.4795091839909106E-3</c:v>
                </c:pt>
                <c:pt idx="18">
                  <c:v>5.1025953522532228E-3</c:v>
                </c:pt>
                <c:pt idx="19">
                  <c:v>4.3895282991698592E-3</c:v>
                </c:pt>
                <c:pt idx="20">
                  <c:v>4.3978037324193062E-3</c:v>
                </c:pt>
                <c:pt idx="21">
                  <c:v>6.9109926781882377E-3</c:v>
                </c:pt>
                <c:pt idx="22">
                  <c:v>7.4614975953045106E-3</c:v>
                </c:pt>
                <c:pt idx="23">
                  <c:v>5.506806110083585E-3</c:v>
                </c:pt>
                <c:pt idx="24">
                  <c:v>8.90606697322191E-3</c:v>
                </c:pt>
                <c:pt idx="25">
                  <c:v>1.0585346885124585E-2</c:v>
                </c:pt>
                <c:pt idx="26">
                  <c:v>1.0822648467232581E-2</c:v>
                </c:pt>
                <c:pt idx="27">
                  <c:v>1.3827664827791806E-2</c:v>
                </c:pt>
                <c:pt idx="28">
                  <c:v>1.4491745409304146E-2</c:v>
                </c:pt>
                <c:pt idx="29">
                  <c:v>1.6384076252769986E-2</c:v>
                </c:pt>
                <c:pt idx="30">
                  <c:v>2.4789166301121414E-2</c:v>
                </c:pt>
                <c:pt idx="31">
                  <c:v>1.7629668408173784E-2</c:v>
                </c:pt>
                <c:pt idx="32">
                  <c:v>2.8607001679263323E-2</c:v>
                </c:pt>
                <c:pt idx="33">
                  <c:v>2.7021977290272035E-2</c:v>
                </c:pt>
                <c:pt idx="34">
                  <c:v>2.9073683426160579E-2</c:v>
                </c:pt>
                <c:pt idx="35">
                  <c:v>3.6857301797446784E-2</c:v>
                </c:pt>
                <c:pt idx="36">
                  <c:v>4.236676498354916E-2</c:v>
                </c:pt>
                <c:pt idx="37">
                  <c:v>5.1876685312148431E-2</c:v>
                </c:pt>
                <c:pt idx="38">
                  <c:v>5.8912484024078275E-2</c:v>
                </c:pt>
                <c:pt idx="39">
                  <c:v>7.0906965162849389E-2</c:v>
                </c:pt>
                <c:pt idx="40">
                  <c:v>8.3847139369877657E-2</c:v>
                </c:pt>
                <c:pt idx="41">
                  <c:v>9.0469431685139046E-2</c:v>
                </c:pt>
                <c:pt idx="42">
                  <c:v>0.1008864983023475</c:v>
                </c:pt>
                <c:pt idx="43">
                  <c:v>0.12249090148781407</c:v>
                </c:pt>
                <c:pt idx="44">
                  <c:v>0.1227767002814302</c:v>
                </c:pt>
                <c:pt idx="45">
                  <c:v>0.13753565908252469</c:v>
                </c:pt>
                <c:pt idx="46">
                  <c:v>0.15073478797050338</c:v>
                </c:pt>
                <c:pt idx="47">
                  <c:v>0.16976561786498914</c:v>
                </c:pt>
                <c:pt idx="48">
                  <c:v>0.19027800185297228</c:v>
                </c:pt>
                <c:pt idx="49">
                  <c:v>0.18478517987532234</c:v>
                </c:pt>
                <c:pt idx="50">
                  <c:v>0.19433180180954979</c:v>
                </c:pt>
                <c:pt idx="51">
                  <c:v>0.23207617901805092</c:v>
                </c:pt>
                <c:pt idx="52">
                  <c:v>0.19731285785961419</c:v>
                </c:pt>
                <c:pt idx="53">
                  <c:v>0.2186858006870758</c:v>
                </c:pt>
                <c:pt idx="54">
                  <c:v>0.24347649563132179</c:v>
                </c:pt>
                <c:pt idx="55">
                  <c:v>0.27636572271416926</c:v>
                </c:pt>
                <c:pt idx="56">
                  <c:v>0.27783000057068313</c:v>
                </c:pt>
                <c:pt idx="57">
                  <c:v>0.26201265602282764</c:v>
                </c:pt>
                <c:pt idx="58">
                  <c:v>0.32340895434337436</c:v>
                </c:pt>
                <c:pt idx="59">
                  <c:v>0.31804608532379292</c:v>
                </c:pt>
                <c:pt idx="60">
                  <c:v>0.30883167008850798</c:v>
                </c:pt>
                <c:pt idx="61">
                  <c:v>0.32340755474635952</c:v>
                </c:pt>
                <c:pt idx="62">
                  <c:v>0.31929499259614991</c:v>
                </c:pt>
                <c:pt idx="63">
                  <c:v>0.32118947849951629</c:v>
                </c:pt>
                <c:pt idx="64">
                  <c:v>0.32558936461979238</c:v>
                </c:pt>
                <c:pt idx="65">
                  <c:v>0.29447588170326061</c:v>
                </c:pt>
                <c:pt idx="66">
                  <c:v>0.33028523697994377</c:v>
                </c:pt>
                <c:pt idx="67">
                  <c:v>0.31778040746278924</c:v>
                </c:pt>
                <c:pt idx="68">
                  <c:v>0.33282635945890426</c:v>
                </c:pt>
                <c:pt idx="69">
                  <c:v>0.36216972969285</c:v>
                </c:pt>
                <c:pt idx="70">
                  <c:v>0.37729262885139347</c:v>
                </c:pt>
                <c:pt idx="71">
                  <c:v>0.36117962019617206</c:v>
                </c:pt>
                <c:pt idx="72">
                  <c:v>0.34919717917193693</c:v>
                </c:pt>
                <c:pt idx="73">
                  <c:v>0.35930353535670462</c:v>
                </c:pt>
                <c:pt idx="74">
                  <c:v>0.36590842080174285</c:v>
                </c:pt>
                <c:pt idx="75">
                  <c:v>0.34824786724456941</c:v>
                </c:pt>
                <c:pt idx="76">
                  <c:v>0.39911139338063217</c:v>
                </c:pt>
                <c:pt idx="77">
                  <c:v>0.37847411974071432</c:v>
                </c:pt>
                <c:pt idx="78">
                  <c:v>0.38811667695418373</c:v>
                </c:pt>
                <c:pt idx="79">
                  <c:v>0.33879680324127509</c:v>
                </c:pt>
                <c:pt idx="80">
                  <c:v>0.32557014854916277</c:v>
                </c:pt>
                <c:pt idx="81">
                  <c:v>0.37137227266948508</c:v>
                </c:pt>
                <c:pt idx="82">
                  <c:v>0.29722081362924951</c:v>
                </c:pt>
                <c:pt idx="83">
                  <c:v>0.35578897343023558</c:v>
                </c:pt>
                <c:pt idx="84">
                  <c:v>0.33371146838133181</c:v>
                </c:pt>
                <c:pt idx="85">
                  <c:v>0.28871297821071434</c:v>
                </c:pt>
                <c:pt idx="86">
                  <c:v>0.33194342580603192</c:v>
                </c:pt>
                <c:pt idx="87">
                  <c:v>0.28563170512391411</c:v>
                </c:pt>
                <c:pt idx="88">
                  <c:v>0.24286313617117308</c:v>
                </c:pt>
                <c:pt idx="89">
                  <c:v>0.22019365690659379</c:v>
                </c:pt>
                <c:pt idx="90">
                  <c:v>0.30736468916654636</c:v>
                </c:pt>
                <c:pt idx="91">
                  <c:v>0.25235934974786661</c:v>
                </c:pt>
                <c:pt idx="92">
                  <c:v>0.19685793417922393</c:v>
                </c:pt>
                <c:pt idx="93">
                  <c:v>0.14723884775660659</c:v>
                </c:pt>
                <c:pt idx="94">
                  <c:v>0.16659694394296345</c:v>
                </c:pt>
                <c:pt idx="95">
                  <c:v>0.18083993107845558</c:v>
                </c:pt>
                <c:pt idx="96">
                  <c:v>0.13539280515261409</c:v>
                </c:pt>
                <c:pt idx="97">
                  <c:v>9.9267224262890572E-2</c:v>
                </c:pt>
                <c:pt idx="98">
                  <c:v>0.11134428637862559</c:v>
                </c:pt>
                <c:pt idx="99">
                  <c:v>0.1555527156618281</c:v>
                </c:pt>
                <c:pt idx="100">
                  <c:v>0.13041573237047871</c:v>
                </c:pt>
                <c:pt idx="101">
                  <c:v>0.1706181401647453</c:v>
                </c:pt>
                <c:pt idx="102">
                  <c:v>0.1340686700174463</c:v>
                </c:pt>
                <c:pt idx="103">
                  <c:v>9.3594765020472842E-2</c:v>
                </c:pt>
                <c:pt idx="104">
                  <c:v>0.12748746357317967</c:v>
                </c:pt>
                <c:pt idx="105">
                  <c:v>0.15408079511582604</c:v>
                </c:pt>
                <c:pt idx="106">
                  <c:v>0.16136470108837764</c:v>
                </c:pt>
                <c:pt idx="107">
                  <c:v>0.11270171335385087</c:v>
                </c:pt>
                <c:pt idx="108">
                  <c:v>0.23604901540414824</c:v>
                </c:pt>
                <c:pt idx="109">
                  <c:v>0.11125428090994553</c:v>
                </c:pt>
                <c:pt idx="110">
                  <c:v>0.11654797088280557</c:v>
                </c:pt>
                <c:pt idx="111">
                  <c:v>0.13564744402730791</c:v>
                </c:pt>
                <c:pt idx="112">
                  <c:v>8.5254787618391698E-2</c:v>
                </c:pt>
                <c:pt idx="113">
                  <c:v>0.13392993002650946</c:v>
                </c:pt>
                <c:pt idx="114">
                  <c:v>9.3502417467398957E-2</c:v>
                </c:pt>
                <c:pt idx="115">
                  <c:v>0.16329034730785422</c:v>
                </c:pt>
                <c:pt idx="116">
                  <c:v>0.11967805670675308</c:v>
                </c:pt>
                <c:pt idx="117">
                  <c:v>0.16122553838074385</c:v>
                </c:pt>
                <c:pt idx="118">
                  <c:v>0.26264212332526748</c:v>
                </c:pt>
                <c:pt idx="119">
                  <c:v>0.29479896104314335</c:v>
                </c:pt>
                <c:pt idx="120">
                  <c:v>8.2331844486530387E-2</c:v>
                </c:pt>
                <c:pt idx="121">
                  <c:v>0.17246481007634851</c:v>
                </c:pt>
                <c:pt idx="122">
                  <c:v>0.13554943566526489</c:v>
                </c:pt>
                <c:pt idx="123">
                  <c:v>0.16543004239685877</c:v>
                </c:pt>
                <c:pt idx="124">
                  <c:v>9.9100516231874131E-2</c:v>
                </c:pt>
                <c:pt idx="125">
                  <c:v>0.1818164724513536</c:v>
                </c:pt>
                <c:pt idx="126">
                  <c:v>0.13594236640370388</c:v>
                </c:pt>
                <c:pt idx="127">
                  <c:v>0.11389081669043573</c:v>
                </c:pt>
                <c:pt idx="128">
                  <c:v>2.9786232053474967E-2</c:v>
                </c:pt>
                <c:pt idx="129">
                  <c:v>0</c:v>
                </c:pt>
                <c:pt idx="130">
                  <c:v>6.5403062511561583E-2</c:v>
                </c:pt>
                <c:pt idx="131">
                  <c:v>0.13708754448898297</c:v>
                </c:pt>
                <c:pt idx="132">
                  <c:v>3.5893459563456034E-2</c:v>
                </c:pt>
                <c:pt idx="133">
                  <c:v>3.7575042151839599E-2</c:v>
                </c:pt>
                <c:pt idx="134">
                  <c:v>0.15748015885350228</c:v>
                </c:pt>
                <c:pt idx="135">
                  <c:v>4.128290251453768E-2</c:v>
                </c:pt>
                <c:pt idx="136">
                  <c:v>8.6367929405597357E-2</c:v>
                </c:pt>
                <c:pt idx="137">
                  <c:v>0.13580846015952433</c:v>
                </c:pt>
                <c:pt idx="138">
                  <c:v>9.4810957580651958E-2</c:v>
                </c:pt>
                <c:pt idx="139">
                  <c:v>0.19859911224360904</c:v>
                </c:pt>
                <c:pt idx="140">
                  <c:v>5.2011165156526519E-2</c:v>
                </c:pt>
                <c:pt idx="141">
                  <c:v>0.10890753194986121</c:v>
                </c:pt>
                <c:pt idx="142">
                  <c:v>0.11416014402109695</c:v>
                </c:pt>
                <c:pt idx="143">
                  <c:v>0</c:v>
                </c:pt>
                <c:pt idx="144">
                  <c:v>6.2557262153178028E-2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8BB-4529-A21B-39ED5B82B9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360832"/>
        <c:axId val="88362368"/>
      </c:scatterChart>
      <c:valAx>
        <c:axId val="88360832"/>
        <c:scaling>
          <c:logBase val="10"/>
          <c:orientation val="minMax"/>
          <c:min val="0.1"/>
        </c:scaling>
        <c:delete val="0"/>
        <c:axPos val="b"/>
        <c:numFmt formatCode="General" sourceLinked="1"/>
        <c:majorTickMark val="out"/>
        <c:minorTickMark val="none"/>
        <c:tickLblPos val="nextTo"/>
        <c:crossAx val="88362368"/>
        <c:crosses val="autoZero"/>
        <c:crossBetween val="midCat"/>
      </c:valAx>
      <c:valAx>
        <c:axId val="883623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8360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all</c:v>
          </c:tx>
          <c:marker>
            <c:symbol val="none"/>
          </c:marker>
          <c:xVal>
            <c:numRef>
              <c:f>total!$G$7:$G$191</c:f>
              <c:numCache>
                <c:formatCode>General</c:formatCode>
                <c:ptCount val="185"/>
                <c:pt idx="0">
                  <c:v>0.60000000000000009</c:v>
                </c:pt>
                <c:pt idx="1">
                  <c:v>0.62845499999999999</c:v>
                </c:pt>
                <c:pt idx="2">
                  <c:v>0.65827500000000005</c:v>
                </c:pt>
                <c:pt idx="3">
                  <c:v>0.68948999999999994</c:v>
                </c:pt>
                <c:pt idx="4">
                  <c:v>0.7222050000000001</c:v>
                </c:pt>
                <c:pt idx="5">
                  <c:v>0.75644999999999984</c:v>
                </c:pt>
                <c:pt idx="6">
                  <c:v>0.79234499999999997</c:v>
                </c:pt>
                <c:pt idx="7">
                  <c:v>0.82991999999999999</c:v>
                </c:pt>
                <c:pt idx="8">
                  <c:v>0.86929499999999993</c:v>
                </c:pt>
                <c:pt idx="9">
                  <c:v>0.91051499999999996</c:v>
                </c:pt>
                <c:pt idx="10">
                  <c:v>0.95371499999999998</c:v>
                </c:pt>
                <c:pt idx="11">
                  <c:v>0.99895499999999993</c:v>
                </c:pt>
                <c:pt idx="12">
                  <c:v>1.04634</c:v>
                </c:pt>
                <c:pt idx="13">
                  <c:v>1.09596</c:v>
                </c:pt>
                <c:pt idx="14">
                  <c:v>1.14795</c:v>
                </c:pt>
                <c:pt idx="15">
                  <c:v>1.2023999999999999</c:v>
                </c:pt>
                <c:pt idx="16">
                  <c:v>1.25943</c:v>
                </c:pt>
                <c:pt idx="17">
                  <c:v>1.3191750000000002</c:v>
                </c:pt>
                <c:pt idx="18">
                  <c:v>1.3817550000000001</c:v>
                </c:pt>
                <c:pt idx="19">
                  <c:v>1.44729</c:v>
                </c:pt>
                <c:pt idx="20">
                  <c:v>1.5159</c:v>
                </c:pt>
                <c:pt idx="21">
                  <c:v>1.5879000000000001</c:v>
                </c:pt>
                <c:pt idx="22">
                  <c:v>1.6632</c:v>
                </c:pt>
                <c:pt idx="23">
                  <c:v>1.7421</c:v>
                </c:pt>
                <c:pt idx="24">
                  <c:v>1.8247499999999999</c:v>
                </c:pt>
                <c:pt idx="25">
                  <c:v>1.9113</c:v>
                </c:pt>
                <c:pt idx="26">
                  <c:v>2.0019</c:v>
                </c:pt>
                <c:pt idx="27">
                  <c:v>2.0968499999999999</c:v>
                </c:pt>
                <c:pt idx="28">
                  <c:v>2.1962999999999999</c:v>
                </c:pt>
                <c:pt idx="29">
                  <c:v>2.3005500000000003</c:v>
                </c:pt>
                <c:pt idx="30">
                  <c:v>2.4096000000000002</c:v>
                </c:pt>
                <c:pt idx="31">
                  <c:v>2.5238999999999998</c:v>
                </c:pt>
                <c:pt idx="32">
                  <c:v>2.6435999999999997</c:v>
                </c:pt>
                <c:pt idx="33">
                  <c:v>2.7689999999999997</c:v>
                </c:pt>
                <c:pt idx="34">
                  <c:v>2.9003999999999999</c:v>
                </c:pt>
                <c:pt idx="35">
                  <c:v>3.0379499999999999</c:v>
                </c:pt>
                <c:pt idx="36">
                  <c:v>3.1820999999999997</c:v>
                </c:pt>
                <c:pt idx="37">
                  <c:v>3.3330000000000002</c:v>
                </c:pt>
                <c:pt idx="38">
                  <c:v>3.4910999999999994</c:v>
                </c:pt>
                <c:pt idx="39">
                  <c:v>3.6566999999999998</c:v>
                </c:pt>
                <c:pt idx="40">
                  <c:v>3.8300999999999998</c:v>
                </c:pt>
                <c:pt idx="41">
                  <c:v>4.0117499999999993</c:v>
                </c:pt>
                <c:pt idx="42">
                  <c:v>4.2021000000000006</c:v>
                </c:pt>
                <c:pt idx="43">
                  <c:v>4.4014499999999996</c:v>
                </c:pt>
                <c:pt idx="44">
                  <c:v>4.6102499999999997</c:v>
                </c:pt>
                <c:pt idx="45">
                  <c:v>4.8289499999999999</c:v>
                </c:pt>
                <c:pt idx="46">
                  <c:v>5.0579999999999998</c:v>
                </c:pt>
                <c:pt idx="47">
                  <c:v>5.2978499999999995</c:v>
                </c:pt>
                <c:pt idx="48">
                  <c:v>5.5490999999999993</c:v>
                </c:pt>
                <c:pt idx="49">
                  <c:v>5.8123500000000003</c:v>
                </c:pt>
                <c:pt idx="50">
                  <c:v>6.08805</c:v>
                </c:pt>
                <c:pt idx="51">
                  <c:v>6.3768000000000002</c:v>
                </c:pt>
                <c:pt idx="52">
                  <c:v>6.6793500000000003</c:v>
                </c:pt>
                <c:pt idx="53">
                  <c:v>6.9961499999999992</c:v>
                </c:pt>
                <c:pt idx="54">
                  <c:v>7.3279500000000004</c:v>
                </c:pt>
                <c:pt idx="55">
                  <c:v>7.675650000000001</c:v>
                </c:pt>
                <c:pt idx="56">
                  <c:v>8.0396999999999998</c:v>
                </c:pt>
                <c:pt idx="57">
                  <c:v>8.4209999999999994</c:v>
                </c:pt>
                <c:pt idx="58">
                  <c:v>8.820450000000001</c:v>
                </c:pt>
                <c:pt idx="59">
                  <c:v>9.2389500000000009</c:v>
                </c:pt>
                <c:pt idx="60">
                  <c:v>9.6771000000000011</c:v>
                </c:pt>
                <c:pt idx="61">
                  <c:v>10.136100000000001</c:v>
                </c:pt>
                <c:pt idx="62">
                  <c:v>10.616999999999999</c:v>
                </c:pt>
                <c:pt idx="63">
                  <c:v>11.12055</c:v>
                </c:pt>
                <c:pt idx="64">
                  <c:v>11.648100000000001</c:v>
                </c:pt>
                <c:pt idx="65">
                  <c:v>12.200550000000002</c:v>
                </c:pt>
                <c:pt idx="66">
                  <c:v>12.779249999999999</c:v>
                </c:pt>
                <c:pt idx="67">
                  <c:v>13.385400000000001</c:v>
                </c:pt>
                <c:pt idx="68">
                  <c:v>14.020350000000001</c:v>
                </c:pt>
                <c:pt idx="69">
                  <c:v>14.685449999999999</c:v>
                </c:pt>
                <c:pt idx="70">
                  <c:v>15.3825</c:v>
                </c:pt>
                <c:pt idx="71">
                  <c:v>16.111499999999999</c:v>
                </c:pt>
                <c:pt idx="72">
                  <c:v>16.876500000000004</c:v>
                </c:pt>
                <c:pt idx="73">
                  <c:v>17.675999999999998</c:v>
                </c:pt>
                <c:pt idx="74">
                  <c:v>18.514499999999998</c:v>
                </c:pt>
                <c:pt idx="75">
                  <c:v>19.3935</c:v>
                </c:pt>
                <c:pt idx="76">
                  <c:v>20.313000000000002</c:v>
                </c:pt>
                <c:pt idx="77">
                  <c:v>21.276</c:v>
                </c:pt>
                <c:pt idx="78">
                  <c:v>22.285499999999999</c:v>
                </c:pt>
                <c:pt idx="79">
                  <c:v>23.343</c:v>
                </c:pt>
                <c:pt idx="80">
                  <c:v>24.45</c:v>
                </c:pt>
                <c:pt idx="81">
                  <c:v>25.609500000000001</c:v>
                </c:pt>
                <c:pt idx="82">
                  <c:v>26.8245</c:v>
                </c:pt>
                <c:pt idx="83">
                  <c:v>28.096500000000002</c:v>
                </c:pt>
                <c:pt idx="84">
                  <c:v>29.429999999999996</c:v>
                </c:pt>
                <c:pt idx="85">
                  <c:v>30.824999999999999</c:v>
                </c:pt>
                <c:pt idx="86">
                  <c:v>32.287499999999994</c:v>
                </c:pt>
                <c:pt idx="87">
                  <c:v>33.819000000000003</c:v>
                </c:pt>
                <c:pt idx="88">
                  <c:v>35.424000000000007</c:v>
                </c:pt>
                <c:pt idx="89">
                  <c:v>37.103999999999999</c:v>
                </c:pt>
                <c:pt idx="90">
                  <c:v>38.863500000000002</c:v>
                </c:pt>
                <c:pt idx="91">
                  <c:v>40.707000000000001</c:v>
                </c:pt>
                <c:pt idx="92">
                  <c:v>42.637499999999996</c:v>
                </c:pt>
                <c:pt idx="93">
                  <c:v>44.661000000000001</c:v>
                </c:pt>
                <c:pt idx="94">
                  <c:v>46.779000000000003</c:v>
                </c:pt>
                <c:pt idx="95">
                  <c:v>48.997500000000002</c:v>
                </c:pt>
                <c:pt idx="96">
                  <c:v>51.322500000000005</c:v>
                </c:pt>
                <c:pt idx="97">
                  <c:v>53.756999999999998</c:v>
                </c:pt>
                <c:pt idx="98">
                  <c:v>56.305500000000002</c:v>
                </c:pt>
                <c:pt idx="99">
                  <c:v>58.977000000000004</c:v>
                </c:pt>
                <c:pt idx="100">
                  <c:v>61.774499999999996</c:v>
                </c:pt>
                <c:pt idx="101">
                  <c:v>64.705500000000001</c:v>
                </c:pt>
                <c:pt idx="102">
                  <c:v>67.774500000000003</c:v>
                </c:pt>
                <c:pt idx="103">
                  <c:v>70.98899999999999</c:v>
                </c:pt>
                <c:pt idx="104">
                  <c:v>74.356499999999997</c:v>
                </c:pt>
                <c:pt idx="105">
                  <c:v>77.88300000000001</c:v>
                </c:pt>
                <c:pt idx="106">
                  <c:v>81.577500000000001</c:v>
                </c:pt>
                <c:pt idx="107">
                  <c:v>85.447500000000005</c:v>
                </c:pt>
                <c:pt idx="108">
                  <c:v>89.500500000000002</c:v>
                </c:pt>
                <c:pt idx="109">
                  <c:v>93.745499999999993</c:v>
                </c:pt>
                <c:pt idx="110">
                  <c:v>98.191500000000019</c:v>
                </c:pt>
                <c:pt idx="111">
                  <c:v>102.84899999999999</c:v>
                </c:pt>
                <c:pt idx="112">
                  <c:v>107.7285</c:v>
                </c:pt>
                <c:pt idx="113">
                  <c:v>112.83750000000001</c:v>
                </c:pt>
                <c:pt idx="114">
                  <c:v>118.191</c:v>
                </c:pt>
                <c:pt idx="115">
                  <c:v>123.79649999999999</c:v>
                </c:pt>
                <c:pt idx="116">
                  <c:v>129.66899999999998</c:v>
                </c:pt>
                <c:pt idx="117">
                  <c:v>135.81899999999999</c:v>
                </c:pt>
                <c:pt idx="118">
                  <c:v>142.26149999999998</c:v>
                </c:pt>
                <c:pt idx="119">
                  <c:v>149.01</c:v>
                </c:pt>
                <c:pt idx="120">
                  <c:v>156.07500000000002</c:v>
                </c:pt>
                <c:pt idx="121">
                  <c:v>163.48499999999999</c:v>
                </c:pt>
                <c:pt idx="122">
                  <c:v>171.24</c:v>
                </c:pt>
                <c:pt idx="123">
                  <c:v>179.35499999999999</c:v>
                </c:pt>
                <c:pt idx="124">
                  <c:v>187.85999999999999</c:v>
                </c:pt>
                <c:pt idx="125">
                  <c:v>196.77</c:v>
                </c:pt>
                <c:pt idx="126">
                  <c:v>206.11499999999998</c:v>
                </c:pt>
                <c:pt idx="127">
                  <c:v>215.88</c:v>
                </c:pt>
                <c:pt idx="128">
                  <c:v>226.125</c:v>
                </c:pt>
                <c:pt idx="129">
                  <c:v>236.85</c:v>
                </c:pt>
                <c:pt idx="130">
                  <c:v>248.08500000000001</c:v>
                </c:pt>
                <c:pt idx="131">
                  <c:v>259.85999999999996</c:v>
                </c:pt>
                <c:pt idx="132">
                  <c:v>272.19000000000005</c:v>
                </c:pt>
                <c:pt idx="133">
                  <c:v>285.09000000000003</c:v>
                </c:pt>
                <c:pt idx="134">
                  <c:v>298.62</c:v>
                </c:pt>
                <c:pt idx="135">
                  <c:v>312.78000000000003</c:v>
                </c:pt>
                <c:pt idx="136">
                  <c:v>327.61500000000001</c:v>
                </c:pt>
                <c:pt idx="137">
                  <c:v>343.15499999999997</c:v>
                </c:pt>
                <c:pt idx="138">
                  <c:v>359.43</c:v>
                </c:pt>
                <c:pt idx="139">
                  <c:v>376.48499999999996</c:v>
                </c:pt>
                <c:pt idx="140">
                  <c:v>394.33499999999998</c:v>
                </c:pt>
                <c:pt idx="141">
                  <c:v>413.03999999999996</c:v>
                </c:pt>
                <c:pt idx="142">
                  <c:v>432.64500000000004</c:v>
                </c:pt>
                <c:pt idx="143">
                  <c:v>453.16499999999996</c:v>
                </c:pt>
                <c:pt idx="144">
                  <c:v>474.65999999999997</c:v>
                </c:pt>
                <c:pt idx="145">
                  <c:v>497.17500000000001</c:v>
                </c:pt>
                <c:pt idx="146">
                  <c:v>520.755</c:v>
                </c:pt>
                <c:pt idx="147">
                  <c:v>545.46</c:v>
                </c:pt>
                <c:pt idx="148">
                  <c:v>571.33500000000004</c:v>
                </c:pt>
                <c:pt idx="149">
                  <c:v>598.42499999999995</c:v>
                </c:pt>
                <c:pt idx="150">
                  <c:v>626.81999999999994</c:v>
                </c:pt>
                <c:pt idx="151">
                  <c:v>656.55</c:v>
                </c:pt>
                <c:pt idx="152">
                  <c:v>687.68999999999994</c:v>
                </c:pt>
                <c:pt idx="153">
                  <c:v>720.31500000000005</c:v>
                </c:pt>
                <c:pt idx="154">
                  <c:v>754.47</c:v>
                </c:pt>
                <c:pt idx="155">
                  <c:v>790.26</c:v>
                </c:pt>
                <c:pt idx="156">
                  <c:v>827.74500000000012</c:v>
                </c:pt>
                <c:pt idx="157">
                  <c:v>867.0150000000001</c:v>
                </c:pt>
                <c:pt idx="158">
                  <c:v>908.12999999999988</c:v>
                </c:pt>
                <c:pt idx="159">
                  <c:v>951.21000000000015</c:v>
                </c:pt>
                <c:pt idx="160">
                  <c:v>996.33</c:v>
                </c:pt>
                <c:pt idx="161">
                  <c:v>1043.5949999999998</c:v>
                </c:pt>
                <c:pt idx="162">
                  <c:v>1093.095</c:v>
                </c:pt>
                <c:pt idx="163">
                  <c:v>1144.9499999999998</c:v>
                </c:pt>
                <c:pt idx="164">
                  <c:v>1199.25</c:v>
                </c:pt>
                <c:pt idx="165">
                  <c:v>1256.145</c:v>
                </c:pt>
                <c:pt idx="166">
                  <c:v>1315.7250000000001</c:v>
                </c:pt>
                <c:pt idx="167">
                  <c:v>1378.1249999999998</c:v>
                </c:pt>
                <c:pt idx="168">
                  <c:v>1443.4949999999999</c:v>
                </c:pt>
                <c:pt idx="169">
                  <c:v>1512</c:v>
                </c:pt>
                <c:pt idx="170">
                  <c:v>1583.7</c:v>
                </c:pt>
                <c:pt idx="171">
                  <c:v>1658.8500000000001</c:v>
                </c:pt>
                <c:pt idx="172">
                  <c:v>1737.4500000000003</c:v>
                </c:pt>
                <c:pt idx="173">
                  <c:v>1819.95</c:v>
                </c:pt>
                <c:pt idx="174">
                  <c:v>1906.1999999999998</c:v>
                </c:pt>
                <c:pt idx="175">
                  <c:v>1996.6499999999999</c:v>
                </c:pt>
                <c:pt idx="176">
                  <c:v>2091.3000000000002</c:v>
                </c:pt>
                <c:pt idx="177">
                  <c:v>2190.6</c:v>
                </c:pt>
                <c:pt idx="178">
                  <c:v>2294.4</c:v>
                </c:pt>
                <c:pt idx="179">
                  <c:v>2403.3000000000002</c:v>
                </c:pt>
                <c:pt idx="180">
                  <c:v>2517.2999999999997</c:v>
                </c:pt>
                <c:pt idx="181">
                  <c:v>2636.7000000000003</c:v>
                </c:pt>
                <c:pt idx="182">
                  <c:v>2761.8</c:v>
                </c:pt>
                <c:pt idx="183">
                  <c:v>2892.7500000000005</c:v>
                </c:pt>
                <c:pt idx="184">
                  <c:v>3030.0000000000005</c:v>
                </c:pt>
              </c:numCache>
            </c:numRef>
          </c:xVal>
          <c:yVal>
            <c:numRef>
              <c:f>total!$I$7:$I$191</c:f>
              <c:numCache>
                <c:formatCode>0.00E+00</c:formatCode>
                <c:ptCount val="185"/>
                <c:pt idx="0">
                  <c:v>1.9676311375950224E-5</c:v>
                </c:pt>
                <c:pt idx="1">
                  <c:v>3.6378034585754976E-4</c:v>
                </c:pt>
                <c:pt idx="2">
                  <c:v>3.808478020064605E-4</c:v>
                </c:pt>
                <c:pt idx="3">
                  <c:v>6.9852387812828964E-4</c:v>
                </c:pt>
                <c:pt idx="4">
                  <c:v>7.312347142895395E-4</c:v>
                </c:pt>
                <c:pt idx="5">
                  <c:v>1.204334186976589E-3</c:v>
                </c:pt>
                <c:pt idx="6">
                  <c:v>1.4897793839941055E-3</c:v>
                </c:pt>
                <c:pt idx="7">
                  <c:v>1.2010565051430785E-3</c:v>
                </c:pt>
                <c:pt idx="8">
                  <c:v>1.3832222407504349E-3</c:v>
                </c:pt>
                <c:pt idx="9">
                  <c:v>2.1085172475009883E-3</c:v>
                </c:pt>
                <c:pt idx="10">
                  <c:v>2.4831970857048598E-3</c:v>
                </c:pt>
                <c:pt idx="11">
                  <c:v>1.1562361082917926E-3</c:v>
                </c:pt>
                <c:pt idx="12">
                  <c:v>3.4819304909339027E-3</c:v>
                </c:pt>
                <c:pt idx="13">
                  <c:v>3.4893562582288878E-3</c:v>
                </c:pt>
                <c:pt idx="14">
                  <c:v>3.4876446941106347E-3</c:v>
                </c:pt>
                <c:pt idx="15">
                  <c:v>3.4795091839909106E-3</c:v>
                </c:pt>
                <c:pt idx="16">
                  <c:v>5.1025953522532228E-3</c:v>
                </c:pt>
                <c:pt idx="17">
                  <c:v>4.3895282991698592E-3</c:v>
                </c:pt>
                <c:pt idx="18">
                  <c:v>4.3978037324193062E-3</c:v>
                </c:pt>
                <c:pt idx="19">
                  <c:v>6.9109926781882377E-3</c:v>
                </c:pt>
                <c:pt idx="20">
                  <c:v>7.4614975953045106E-3</c:v>
                </c:pt>
                <c:pt idx="21">
                  <c:v>5.506806110083585E-3</c:v>
                </c:pt>
                <c:pt idx="22">
                  <c:v>8.90606697322191E-3</c:v>
                </c:pt>
                <c:pt idx="23">
                  <c:v>1.0585346885124585E-2</c:v>
                </c:pt>
                <c:pt idx="24">
                  <c:v>1.0822648467232581E-2</c:v>
                </c:pt>
                <c:pt idx="25">
                  <c:v>1.3827664827791806E-2</c:v>
                </c:pt>
                <c:pt idx="26">
                  <c:v>1.4491745409304146E-2</c:v>
                </c:pt>
                <c:pt idx="27">
                  <c:v>1.6384076252769986E-2</c:v>
                </c:pt>
                <c:pt idx="28">
                  <c:v>2.4789166301121414E-2</c:v>
                </c:pt>
                <c:pt idx="29">
                  <c:v>1.7629668408173784E-2</c:v>
                </c:pt>
                <c:pt idx="30">
                  <c:v>2.8607001679263323E-2</c:v>
                </c:pt>
                <c:pt idx="31">
                  <c:v>2.7021977290272035E-2</c:v>
                </c:pt>
                <c:pt idx="32">
                  <c:v>2.9073683426160579E-2</c:v>
                </c:pt>
                <c:pt idx="33">
                  <c:v>3.6857301797446784E-2</c:v>
                </c:pt>
                <c:pt idx="34">
                  <c:v>4.236676498354916E-2</c:v>
                </c:pt>
                <c:pt idx="35">
                  <c:v>5.1876685312148431E-2</c:v>
                </c:pt>
                <c:pt idx="36">
                  <c:v>5.8912484024078275E-2</c:v>
                </c:pt>
                <c:pt idx="37">
                  <c:v>7.0906965162849389E-2</c:v>
                </c:pt>
                <c:pt idx="38">
                  <c:v>8.3847139369877657E-2</c:v>
                </c:pt>
                <c:pt idx="39">
                  <c:v>9.0469431685139046E-2</c:v>
                </c:pt>
                <c:pt idx="40">
                  <c:v>0.1008864983023475</c:v>
                </c:pt>
                <c:pt idx="41">
                  <c:v>0.12249090148781407</c:v>
                </c:pt>
                <c:pt idx="42">
                  <c:v>0.1227767002814302</c:v>
                </c:pt>
                <c:pt idx="43">
                  <c:v>0.13753565908252469</c:v>
                </c:pt>
                <c:pt idx="44">
                  <c:v>0.15073478797050338</c:v>
                </c:pt>
                <c:pt idx="45">
                  <c:v>0.16976561786498914</c:v>
                </c:pt>
                <c:pt idx="46">
                  <c:v>0.19027800185297228</c:v>
                </c:pt>
                <c:pt idx="47">
                  <c:v>0.18478517987532234</c:v>
                </c:pt>
                <c:pt idx="48">
                  <c:v>0.19433180180954979</c:v>
                </c:pt>
                <c:pt idx="49">
                  <c:v>0.23207617901805092</c:v>
                </c:pt>
                <c:pt idx="50">
                  <c:v>0.19731285785961419</c:v>
                </c:pt>
                <c:pt idx="51">
                  <c:v>0.2186858006870758</c:v>
                </c:pt>
                <c:pt idx="52">
                  <c:v>0.24347649563132179</c:v>
                </c:pt>
                <c:pt idx="53">
                  <c:v>0.27636572271416926</c:v>
                </c:pt>
                <c:pt idx="54">
                  <c:v>0.27783000057068313</c:v>
                </c:pt>
                <c:pt idx="55">
                  <c:v>0.26201265602282764</c:v>
                </c:pt>
                <c:pt idx="56">
                  <c:v>0.32340895434337436</c:v>
                </c:pt>
                <c:pt idx="57">
                  <c:v>0.31804608532379292</c:v>
                </c:pt>
                <c:pt idx="58">
                  <c:v>0.30883167008850798</c:v>
                </c:pt>
                <c:pt idx="59">
                  <c:v>0.32340755474635952</c:v>
                </c:pt>
                <c:pt idx="60">
                  <c:v>0.31929499259614991</c:v>
                </c:pt>
                <c:pt idx="61">
                  <c:v>0.32118947849951629</c:v>
                </c:pt>
                <c:pt idx="62">
                  <c:v>0.32558936461979238</c:v>
                </c:pt>
                <c:pt idx="63">
                  <c:v>0.29447588170326061</c:v>
                </c:pt>
                <c:pt idx="64">
                  <c:v>0.33028523697994377</c:v>
                </c:pt>
                <c:pt idx="65">
                  <c:v>0.31778040746278924</c:v>
                </c:pt>
                <c:pt idx="66">
                  <c:v>0.33282635945890426</c:v>
                </c:pt>
                <c:pt idx="67">
                  <c:v>0.36216972969285</c:v>
                </c:pt>
                <c:pt idx="68">
                  <c:v>0.37729262885139347</c:v>
                </c:pt>
                <c:pt idx="69">
                  <c:v>0.36117962019617206</c:v>
                </c:pt>
                <c:pt idx="70">
                  <c:v>0.34919717917193693</c:v>
                </c:pt>
                <c:pt idx="71">
                  <c:v>0.35930353535670462</c:v>
                </c:pt>
                <c:pt idx="72">
                  <c:v>0.36590842080174285</c:v>
                </c:pt>
                <c:pt idx="73">
                  <c:v>0.34824786724456941</c:v>
                </c:pt>
                <c:pt idx="74">
                  <c:v>0.39911139338063217</c:v>
                </c:pt>
                <c:pt idx="75">
                  <c:v>0.37847411974071432</c:v>
                </c:pt>
                <c:pt idx="76">
                  <c:v>0.38811667695418373</c:v>
                </c:pt>
                <c:pt idx="77">
                  <c:v>0.33879680324127509</c:v>
                </c:pt>
                <c:pt idx="78">
                  <c:v>0.32557014854916277</c:v>
                </c:pt>
                <c:pt idx="79">
                  <c:v>0.37137227266948508</c:v>
                </c:pt>
                <c:pt idx="80">
                  <c:v>0.29722081362924951</c:v>
                </c:pt>
                <c:pt idx="81">
                  <c:v>0.35578897343023558</c:v>
                </c:pt>
                <c:pt idx="82">
                  <c:v>0.33371146838133181</c:v>
                </c:pt>
                <c:pt idx="83">
                  <c:v>0.28871297821071434</c:v>
                </c:pt>
                <c:pt idx="84">
                  <c:v>0.33194342580603192</c:v>
                </c:pt>
                <c:pt idx="85">
                  <c:v>0.28563170512391411</c:v>
                </c:pt>
                <c:pt idx="86">
                  <c:v>0.24286313617117308</c:v>
                </c:pt>
                <c:pt idx="87">
                  <c:v>0.22019365690659379</c:v>
                </c:pt>
                <c:pt idx="88">
                  <c:v>0.30736468916654636</c:v>
                </c:pt>
                <c:pt idx="89">
                  <c:v>0.25235934974786661</c:v>
                </c:pt>
                <c:pt idx="90">
                  <c:v>0.19685793417922393</c:v>
                </c:pt>
                <c:pt idx="91">
                  <c:v>0.14723884775660659</c:v>
                </c:pt>
                <c:pt idx="92">
                  <c:v>0.16659694394296345</c:v>
                </c:pt>
                <c:pt idx="93">
                  <c:v>0.18083993107845558</c:v>
                </c:pt>
                <c:pt idx="94">
                  <c:v>0.13539280515261409</c:v>
                </c:pt>
                <c:pt idx="95">
                  <c:v>9.9267224262890572E-2</c:v>
                </c:pt>
                <c:pt idx="96">
                  <c:v>0.11134428637862559</c:v>
                </c:pt>
                <c:pt idx="97">
                  <c:v>0.1555527156618281</c:v>
                </c:pt>
                <c:pt idx="98">
                  <c:v>0.13041573237047871</c:v>
                </c:pt>
                <c:pt idx="99">
                  <c:v>0.1706181401647453</c:v>
                </c:pt>
                <c:pt idx="100">
                  <c:v>0.1340686700174463</c:v>
                </c:pt>
                <c:pt idx="101">
                  <c:v>9.3594765020472842E-2</c:v>
                </c:pt>
                <c:pt idx="102">
                  <c:v>0.12748746357317967</c:v>
                </c:pt>
                <c:pt idx="103">
                  <c:v>0.15408079511582604</c:v>
                </c:pt>
                <c:pt idx="104">
                  <c:v>0.16136470108837764</c:v>
                </c:pt>
                <c:pt idx="105">
                  <c:v>0.11270171335385087</c:v>
                </c:pt>
                <c:pt idx="106">
                  <c:v>0.23604901540414824</c:v>
                </c:pt>
                <c:pt idx="107">
                  <c:v>0.11125428090994553</c:v>
                </c:pt>
                <c:pt idx="108">
                  <c:v>0.11654797088280557</c:v>
                </c:pt>
                <c:pt idx="109">
                  <c:v>0.13564744402730791</c:v>
                </c:pt>
                <c:pt idx="110">
                  <c:v>8.5254787618391698E-2</c:v>
                </c:pt>
                <c:pt idx="111">
                  <c:v>0.13392993002650946</c:v>
                </c:pt>
                <c:pt idx="112">
                  <c:v>9.3502417467398957E-2</c:v>
                </c:pt>
                <c:pt idx="113">
                  <c:v>0.16329034730785422</c:v>
                </c:pt>
                <c:pt idx="114">
                  <c:v>0.11967805670675308</c:v>
                </c:pt>
                <c:pt idx="115">
                  <c:v>0.16122553838074385</c:v>
                </c:pt>
                <c:pt idx="116">
                  <c:v>0.26264212332526748</c:v>
                </c:pt>
                <c:pt idx="117">
                  <c:v>0.29479896104314335</c:v>
                </c:pt>
                <c:pt idx="118">
                  <c:v>8.2331844486530387E-2</c:v>
                </c:pt>
                <c:pt idx="119">
                  <c:v>0.17246481007634851</c:v>
                </c:pt>
                <c:pt idx="120">
                  <c:v>0.13554943566526489</c:v>
                </c:pt>
                <c:pt idx="121">
                  <c:v>0.16543004239685877</c:v>
                </c:pt>
                <c:pt idx="122">
                  <c:v>9.9100516231874131E-2</c:v>
                </c:pt>
                <c:pt idx="123">
                  <c:v>0.1818164724513536</c:v>
                </c:pt>
                <c:pt idx="124">
                  <c:v>0.13594236640370388</c:v>
                </c:pt>
                <c:pt idx="125">
                  <c:v>0.11389081669043573</c:v>
                </c:pt>
                <c:pt idx="126">
                  <c:v>2.9786232053474967E-2</c:v>
                </c:pt>
                <c:pt idx="127">
                  <c:v>0</c:v>
                </c:pt>
                <c:pt idx="128">
                  <c:v>6.5403062511561583E-2</c:v>
                </c:pt>
                <c:pt idx="129">
                  <c:v>0.13708754448898297</c:v>
                </c:pt>
                <c:pt idx="130">
                  <c:v>3.5893459563456034E-2</c:v>
                </c:pt>
                <c:pt idx="131">
                  <c:v>3.7575042151839599E-2</c:v>
                </c:pt>
                <c:pt idx="132">
                  <c:v>0.15748015885350228</c:v>
                </c:pt>
                <c:pt idx="133">
                  <c:v>4.128290251453768E-2</c:v>
                </c:pt>
                <c:pt idx="134">
                  <c:v>8.6367929405597357E-2</c:v>
                </c:pt>
                <c:pt idx="135">
                  <c:v>0.13580846015952433</c:v>
                </c:pt>
                <c:pt idx="136">
                  <c:v>9.4810957580651958E-2</c:v>
                </c:pt>
                <c:pt idx="137">
                  <c:v>0.19859911224360904</c:v>
                </c:pt>
                <c:pt idx="138">
                  <c:v>5.2011165156526519E-2</c:v>
                </c:pt>
                <c:pt idx="139">
                  <c:v>0.10890753194986121</c:v>
                </c:pt>
                <c:pt idx="140">
                  <c:v>0.11416014402109695</c:v>
                </c:pt>
                <c:pt idx="141">
                  <c:v>0</c:v>
                </c:pt>
                <c:pt idx="142">
                  <c:v>6.2557262153178028E-2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F5-48A3-934F-D94772DBE2B9}"/>
            </c:ext>
          </c:extLst>
        </c:ser>
        <c:ser>
          <c:idx val="1"/>
          <c:order val="1"/>
          <c:tx>
            <c:v>proton</c:v>
          </c:tx>
          <c:marker>
            <c:symbol val="none"/>
          </c:marker>
          <c:xVal>
            <c:numRef>
              <c:f>proton!$H$7:$H$191</c:f>
              <c:numCache>
                <c:formatCode>General</c:formatCode>
                <c:ptCount val="185"/>
                <c:pt idx="0">
                  <c:v>0.60000000000000009</c:v>
                </c:pt>
                <c:pt idx="1">
                  <c:v>0.62845499999999999</c:v>
                </c:pt>
                <c:pt idx="2">
                  <c:v>0.65827500000000005</c:v>
                </c:pt>
                <c:pt idx="3">
                  <c:v>0.68948999999999994</c:v>
                </c:pt>
                <c:pt idx="4">
                  <c:v>0.7222050000000001</c:v>
                </c:pt>
                <c:pt idx="5">
                  <c:v>0.75644999999999984</c:v>
                </c:pt>
                <c:pt idx="6">
                  <c:v>0.79234499999999997</c:v>
                </c:pt>
                <c:pt idx="7">
                  <c:v>0.82991999999999999</c:v>
                </c:pt>
                <c:pt idx="8">
                  <c:v>0.86929499999999993</c:v>
                </c:pt>
                <c:pt idx="9">
                  <c:v>0.91051499999999996</c:v>
                </c:pt>
                <c:pt idx="10">
                  <c:v>0.95371499999999998</c:v>
                </c:pt>
                <c:pt idx="11">
                  <c:v>0.99895499999999993</c:v>
                </c:pt>
                <c:pt idx="12">
                  <c:v>1.04634</c:v>
                </c:pt>
                <c:pt idx="13">
                  <c:v>1.09596</c:v>
                </c:pt>
                <c:pt idx="14">
                  <c:v>1.14795</c:v>
                </c:pt>
                <c:pt idx="15">
                  <c:v>1.2023999999999999</c:v>
                </c:pt>
                <c:pt idx="16">
                  <c:v>1.25943</c:v>
                </c:pt>
                <c:pt idx="17">
                  <c:v>1.3191750000000002</c:v>
                </c:pt>
                <c:pt idx="18">
                  <c:v>1.3817550000000001</c:v>
                </c:pt>
                <c:pt idx="19">
                  <c:v>1.44729</c:v>
                </c:pt>
                <c:pt idx="20">
                  <c:v>1.5159</c:v>
                </c:pt>
                <c:pt idx="21">
                  <c:v>1.5879000000000001</c:v>
                </c:pt>
                <c:pt idx="22">
                  <c:v>1.6632</c:v>
                </c:pt>
                <c:pt idx="23">
                  <c:v>1.7421</c:v>
                </c:pt>
                <c:pt idx="24">
                  <c:v>1.8247499999999999</c:v>
                </c:pt>
                <c:pt idx="25">
                  <c:v>1.9113</c:v>
                </c:pt>
                <c:pt idx="26">
                  <c:v>2.0019</c:v>
                </c:pt>
                <c:pt idx="27">
                  <c:v>2.0968499999999999</c:v>
                </c:pt>
                <c:pt idx="28">
                  <c:v>2.1962999999999999</c:v>
                </c:pt>
                <c:pt idx="29">
                  <c:v>2.3005500000000003</c:v>
                </c:pt>
                <c:pt idx="30">
                  <c:v>2.4096000000000002</c:v>
                </c:pt>
                <c:pt idx="31">
                  <c:v>2.5238999999999998</c:v>
                </c:pt>
                <c:pt idx="32">
                  <c:v>2.6435999999999997</c:v>
                </c:pt>
                <c:pt idx="33">
                  <c:v>2.7689999999999997</c:v>
                </c:pt>
                <c:pt idx="34">
                  <c:v>2.9003999999999999</c:v>
                </c:pt>
                <c:pt idx="35">
                  <c:v>3.0379499999999999</c:v>
                </c:pt>
                <c:pt idx="36">
                  <c:v>3.1820999999999997</c:v>
                </c:pt>
                <c:pt idx="37">
                  <c:v>3.3330000000000002</c:v>
                </c:pt>
                <c:pt idx="38">
                  <c:v>3.4910999999999994</c:v>
                </c:pt>
                <c:pt idx="39">
                  <c:v>3.6566999999999998</c:v>
                </c:pt>
                <c:pt idx="40">
                  <c:v>3.8300999999999998</c:v>
                </c:pt>
                <c:pt idx="41">
                  <c:v>4.0117499999999993</c:v>
                </c:pt>
                <c:pt idx="42">
                  <c:v>4.2021000000000006</c:v>
                </c:pt>
                <c:pt idx="43">
                  <c:v>4.4014499999999996</c:v>
                </c:pt>
                <c:pt idx="44">
                  <c:v>4.6102499999999997</c:v>
                </c:pt>
                <c:pt idx="45">
                  <c:v>4.8289499999999999</c:v>
                </c:pt>
                <c:pt idx="46">
                  <c:v>5.0579999999999998</c:v>
                </c:pt>
                <c:pt idx="47">
                  <c:v>5.2978499999999995</c:v>
                </c:pt>
                <c:pt idx="48">
                  <c:v>5.5490999999999993</c:v>
                </c:pt>
                <c:pt idx="49">
                  <c:v>5.8123500000000003</c:v>
                </c:pt>
                <c:pt idx="50">
                  <c:v>6.08805</c:v>
                </c:pt>
                <c:pt idx="51">
                  <c:v>6.3768000000000002</c:v>
                </c:pt>
                <c:pt idx="52">
                  <c:v>6.6793500000000003</c:v>
                </c:pt>
                <c:pt idx="53">
                  <c:v>6.9961499999999992</c:v>
                </c:pt>
                <c:pt idx="54">
                  <c:v>7.3279500000000004</c:v>
                </c:pt>
                <c:pt idx="55">
                  <c:v>7.675650000000001</c:v>
                </c:pt>
                <c:pt idx="56">
                  <c:v>8.0396999999999998</c:v>
                </c:pt>
                <c:pt idx="57">
                  <c:v>8.4209999999999994</c:v>
                </c:pt>
                <c:pt idx="58">
                  <c:v>8.820450000000001</c:v>
                </c:pt>
                <c:pt idx="59">
                  <c:v>9.2389500000000009</c:v>
                </c:pt>
                <c:pt idx="60">
                  <c:v>9.6771000000000011</c:v>
                </c:pt>
                <c:pt idx="61">
                  <c:v>10.136100000000001</c:v>
                </c:pt>
                <c:pt idx="62">
                  <c:v>10.616999999999999</c:v>
                </c:pt>
                <c:pt idx="63">
                  <c:v>11.12055</c:v>
                </c:pt>
                <c:pt idx="64">
                  <c:v>11.648100000000001</c:v>
                </c:pt>
                <c:pt idx="65">
                  <c:v>12.200550000000002</c:v>
                </c:pt>
                <c:pt idx="66">
                  <c:v>12.779249999999999</c:v>
                </c:pt>
                <c:pt idx="67">
                  <c:v>13.385400000000001</c:v>
                </c:pt>
                <c:pt idx="68">
                  <c:v>14.020350000000001</c:v>
                </c:pt>
                <c:pt idx="69">
                  <c:v>14.685449999999999</c:v>
                </c:pt>
                <c:pt idx="70">
                  <c:v>15.3825</c:v>
                </c:pt>
                <c:pt idx="71">
                  <c:v>16.111499999999999</c:v>
                </c:pt>
                <c:pt idx="72">
                  <c:v>16.876500000000004</c:v>
                </c:pt>
                <c:pt idx="73">
                  <c:v>17.675999999999998</c:v>
                </c:pt>
                <c:pt idx="74">
                  <c:v>18.514499999999998</c:v>
                </c:pt>
                <c:pt idx="75">
                  <c:v>19.3935</c:v>
                </c:pt>
                <c:pt idx="76">
                  <c:v>20.313000000000002</c:v>
                </c:pt>
                <c:pt idx="77">
                  <c:v>21.276</c:v>
                </c:pt>
                <c:pt idx="78">
                  <c:v>22.285499999999999</c:v>
                </c:pt>
                <c:pt idx="79">
                  <c:v>23.343</c:v>
                </c:pt>
                <c:pt idx="80">
                  <c:v>24.45</c:v>
                </c:pt>
                <c:pt idx="81">
                  <c:v>25.609500000000001</c:v>
                </c:pt>
                <c:pt idx="82">
                  <c:v>26.8245</c:v>
                </c:pt>
                <c:pt idx="83">
                  <c:v>28.096500000000002</c:v>
                </c:pt>
                <c:pt idx="84">
                  <c:v>29.429999999999996</c:v>
                </c:pt>
                <c:pt idx="85">
                  <c:v>30.824999999999999</c:v>
                </c:pt>
                <c:pt idx="86">
                  <c:v>32.287499999999994</c:v>
                </c:pt>
                <c:pt idx="87">
                  <c:v>33.819000000000003</c:v>
                </c:pt>
                <c:pt idx="88">
                  <c:v>35.424000000000007</c:v>
                </c:pt>
                <c:pt idx="89">
                  <c:v>37.103999999999999</c:v>
                </c:pt>
                <c:pt idx="90">
                  <c:v>38.863500000000002</c:v>
                </c:pt>
                <c:pt idx="91">
                  <c:v>40.707000000000001</c:v>
                </c:pt>
                <c:pt idx="92">
                  <c:v>42.637499999999996</c:v>
                </c:pt>
                <c:pt idx="93">
                  <c:v>44.661000000000001</c:v>
                </c:pt>
                <c:pt idx="94">
                  <c:v>46.779000000000003</c:v>
                </c:pt>
                <c:pt idx="95">
                  <c:v>48.997500000000002</c:v>
                </c:pt>
                <c:pt idx="96">
                  <c:v>51.322500000000005</c:v>
                </c:pt>
                <c:pt idx="97">
                  <c:v>53.756999999999998</c:v>
                </c:pt>
                <c:pt idx="98">
                  <c:v>56.305500000000002</c:v>
                </c:pt>
                <c:pt idx="99">
                  <c:v>58.977000000000004</c:v>
                </c:pt>
                <c:pt idx="100">
                  <c:v>61.774499999999996</c:v>
                </c:pt>
                <c:pt idx="101">
                  <c:v>64.705500000000001</c:v>
                </c:pt>
                <c:pt idx="102">
                  <c:v>67.774500000000003</c:v>
                </c:pt>
                <c:pt idx="103">
                  <c:v>70.98899999999999</c:v>
                </c:pt>
                <c:pt idx="104">
                  <c:v>74.356499999999997</c:v>
                </c:pt>
                <c:pt idx="105">
                  <c:v>77.88300000000001</c:v>
                </c:pt>
                <c:pt idx="106">
                  <c:v>81.577500000000001</c:v>
                </c:pt>
                <c:pt idx="107">
                  <c:v>85.447500000000005</c:v>
                </c:pt>
                <c:pt idx="108">
                  <c:v>89.500500000000002</c:v>
                </c:pt>
                <c:pt idx="109">
                  <c:v>93.745499999999993</c:v>
                </c:pt>
                <c:pt idx="110">
                  <c:v>98.191500000000019</c:v>
                </c:pt>
                <c:pt idx="111">
                  <c:v>102.84899999999999</c:v>
                </c:pt>
                <c:pt idx="112">
                  <c:v>107.7285</c:v>
                </c:pt>
                <c:pt idx="113">
                  <c:v>112.83750000000001</c:v>
                </c:pt>
                <c:pt idx="114">
                  <c:v>118.191</c:v>
                </c:pt>
                <c:pt idx="115">
                  <c:v>123.79649999999999</c:v>
                </c:pt>
                <c:pt idx="116">
                  <c:v>129.66899999999998</c:v>
                </c:pt>
                <c:pt idx="117">
                  <c:v>135.81899999999999</c:v>
                </c:pt>
                <c:pt idx="118">
                  <c:v>142.26149999999998</c:v>
                </c:pt>
                <c:pt idx="119">
                  <c:v>149.01</c:v>
                </c:pt>
                <c:pt idx="120">
                  <c:v>156.07500000000002</c:v>
                </c:pt>
                <c:pt idx="121">
                  <c:v>163.48499999999999</c:v>
                </c:pt>
                <c:pt idx="122">
                  <c:v>171.24</c:v>
                </c:pt>
                <c:pt idx="123">
                  <c:v>179.35499999999999</c:v>
                </c:pt>
                <c:pt idx="124">
                  <c:v>187.85999999999999</c:v>
                </c:pt>
                <c:pt idx="125">
                  <c:v>196.77</c:v>
                </c:pt>
                <c:pt idx="126">
                  <c:v>206.11499999999998</c:v>
                </c:pt>
                <c:pt idx="127">
                  <c:v>215.88</c:v>
                </c:pt>
                <c:pt idx="128">
                  <c:v>226.125</c:v>
                </c:pt>
                <c:pt idx="129">
                  <c:v>236.85</c:v>
                </c:pt>
                <c:pt idx="130">
                  <c:v>248.08500000000001</c:v>
                </c:pt>
                <c:pt idx="131">
                  <c:v>259.85999999999996</c:v>
                </c:pt>
                <c:pt idx="132">
                  <c:v>272.19000000000005</c:v>
                </c:pt>
                <c:pt idx="133">
                  <c:v>285.09000000000003</c:v>
                </c:pt>
                <c:pt idx="134">
                  <c:v>298.62</c:v>
                </c:pt>
                <c:pt idx="135">
                  <c:v>312.78000000000003</c:v>
                </c:pt>
                <c:pt idx="136">
                  <c:v>327.61500000000001</c:v>
                </c:pt>
                <c:pt idx="137">
                  <c:v>343.15499999999997</c:v>
                </c:pt>
                <c:pt idx="138">
                  <c:v>359.43</c:v>
                </c:pt>
                <c:pt idx="139">
                  <c:v>376.48499999999996</c:v>
                </c:pt>
                <c:pt idx="140">
                  <c:v>394.33499999999998</c:v>
                </c:pt>
                <c:pt idx="141">
                  <c:v>413.03999999999996</c:v>
                </c:pt>
                <c:pt idx="142">
                  <c:v>432.64500000000004</c:v>
                </c:pt>
                <c:pt idx="143">
                  <c:v>453.16499999999996</c:v>
                </c:pt>
                <c:pt idx="144">
                  <c:v>474.65999999999997</c:v>
                </c:pt>
                <c:pt idx="145">
                  <c:v>497.17500000000001</c:v>
                </c:pt>
                <c:pt idx="146">
                  <c:v>520.755</c:v>
                </c:pt>
                <c:pt idx="147">
                  <c:v>545.46</c:v>
                </c:pt>
                <c:pt idx="148">
                  <c:v>571.33500000000004</c:v>
                </c:pt>
                <c:pt idx="149">
                  <c:v>598.42499999999995</c:v>
                </c:pt>
                <c:pt idx="150">
                  <c:v>626.81999999999994</c:v>
                </c:pt>
                <c:pt idx="151">
                  <c:v>656.55</c:v>
                </c:pt>
                <c:pt idx="152">
                  <c:v>687.68999999999994</c:v>
                </c:pt>
                <c:pt idx="153">
                  <c:v>720.31500000000005</c:v>
                </c:pt>
                <c:pt idx="154">
                  <c:v>754.47</c:v>
                </c:pt>
                <c:pt idx="155">
                  <c:v>790.26</c:v>
                </c:pt>
                <c:pt idx="156">
                  <c:v>827.74500000000012</c:v>
                </c:pt>
                <c:pt idx="157">
                  <c:v>867.0150000000001</c:v>
                </c:pt>
                <c:pt idx="158">
                  <c:v>908.12999999999988</c:v>
                </c:pt>
                <c:pt idx="159">
                  <c:v>951.21000000000015</c:v>
                </c:pt>
                <c:pt idx="160">
                  <c:v>996.33</c:v>
                </c:pt>
                <c:pt idx="161">
                  <c:v>1043.5949999999998</c:v>
                </c:pt>
                <c:pt idx="162">
                  <c:v>1093.095</c:v>
                </c:pt>
                <c:pt idx="163">
                  <c:v>1144.9499999999998</c:v>
                </c:pt>
                <c:pt idx="164">
                  <c:v>1199.25</c:v>
                </c:pt>
                <c:pt idx="165">
                  <c:v>1256.145</c:v>
                </c:pt>
                <c:pt idx="166">
                  <c:v>1315.7250000000001</c:v>
                </c:pt>
                <c:pt idx="167">
                  <c:v>1378.1249999999998</c:v>
                </c:pt>
                <c:pt idx="168">
                  <c:v>1443.4949999999999</c:v>
                </c:pt>
                <c:pt idx="169">
                  <c:v>1512</c:v>
                </c:pt>
                <c:pt idx="170">
                  <c:v>1583.7</c:v>
                </c:pt>
                <c:pt idx="171">
                  <c:v>1658.8500000000001</c:v>
                </c:pt>
                <c:pt idx="172">
                  <c:v>1737.4500000000003</c:v>
                </c:pt>
                <c:pt idx="173">
                  <c:v>1819.95</c:v>
                </c:pt>
                <c:pt idx="174">
                  <c:v>1906.1999999999998</c:v>
                </c:pt>
                <c:pt idx="175">
                  <c:v>1996.6499999999999</c:v>
                </c:pt>
                <c:pt idx="176">
                  <c:v>2091.3000000000002</c:v>
                </c:pt>
                <c:pt idx="177">
                  <c:v>2190.6</c:v>
                </c:pt>
                <c:pt idx="178">
                  <c:v>2294.4</c:v>
                </c:pt>
                <c:pt idx="179">
                  <c:v>2403.3000000000002</c:v>
                </c:pt>
                <c:pt idx="180">
                  <c:v>2517.2999999999997</c:v>
                </c:pt>
                <c:pt idx="181">
                  <c:v>2636.7000000000003</c:v>
                </c:pt>
                <c:pt idx="182">
                  <c:v>2761.8</c:v>
                </c:pt>
                <c:pt idx="183">
                  <c:v>2892.7500000000005</c:v>
                </c:pt>
                <c:pt idx="184">
                  <c:v>3030.0000000000005</c:v>
                </c:pt>
              </c:numCache>
            </c:numRef>
          </c:xVal>
          <c:yVal>
            <c:numRef>
              <c:f>proton!$J$7:$J$191</c:f>
              <c:numCache>
                <c:formatCode>0.00E+00</c:formatCode>
                <c:ptCount val="185"/>
                <c:pt idx="0">
                  <c:v>1.9676311375950224E-5</c:v>
                </c:pt>
                <c:pt idx="1">
                  <c:v>3.6378034585754976E-4</c:v>
                </c:pt>
                <c:pt idx="2">
                  <c:v>3.808478020064605E-4</c:v>
                </c:pt>
                <c:pt idx="3">
                  <c:v>6.9852387812828964E-4</c:v>
                </c:pt>
                <c:pt idx="4">
                  <c:v>7.312347142895395E-4</c:v>
                </c:pt>
                <c:pt idx="5">
                  <c:v>1.204334186976589E-3</c:v>
                </c:pt>
                <c:pt idx="6">
                  <c:v>1.4897793839941055E-3</c:v>
                </c:pt>
                <c:pt idx="7">
                  <c:v>1.2010565051430785E-3</c:v>
                </c:pt>
                <c:pt idx="8">
                  <c:v>1.3832222407504349E-3</c:v>
                </c:pt>
                <c:pt idx="9">
                  <c:v>2.1085172475009883E-3</c:v>
                </c:pt>
                <c:pt idx="10">
                  <c:v>2.4831970857048598E-3</c:v>
                </c:pt>
                <c:pt idx="11">
                  <c:v>1.1562361082917926E-3</c:v>
                </c:pt>
                <c:pt idx="12">
                  <c:v>3.4819304909339027E-3</c:v>
                </c:pt>
                <c:pt idx="13">
                  <c:v>3.4893562582288878E-3</c:v>
                </c:pt>
                <c:pt idx="14">
                  <c:v>3.4876446941106347E-3</c:v>
                </c:pt>
                <c:pt idx="15">
                  <c:v>3.4795091839909106E-3</c:v>
                </c:pt>
                <c:pt idx="16">
                  <c:v>5.1025953522532228E-3</c:v>
                </c:pt>
                <c:pt idx="17">
                  <c:v>4.3895282991698592E-3</c:v>
                </c:pt>
                <c:pt idx="18">
                  <c:v>4.3978037324193062E-3</c:v>
                </c:pt>
                <c:pt idx="19">
                  <c:v>6.9109926781882377E-3</c:v>
                </c:pt>
                <c:pt idx="20">
                  <c:v>7.4614975953045106E-3</c:v>
                </c:pt>
                <c:pt idx="21">
                  <c:v>5.506806110083585E-3</c:v>
                </c:pt>
                <c:pt idx="22">
                  <c:v>8.90606697322191E-3</c:v>
                </c:pt>
                <c:pt idx="23">
                  <c:v>1.0585346885124585E-2</c:v>
                </c:pt>
                <c:pt idx="24">
                  <c:v>1.0822648467232581E-2</c:v>
                </c:pt>
                <c:pt idx="25">
                  <c:v>1.3827664827791806E-2</c:v>
                </c:pt>
                <c:pt idx="26">
                  <c:v>1.4491745409304146E-2</c:v>
                </c:pt>
                <c:pt idx="27">
                  <c:v>1.6384076252769986E-2</c:v>
                </c:pt>
                <c:pt idx="28">
                  <c:v>2.4789166301121414E-2</c:v>
                </c:pt>
                <c:pt idx="29">
                  <c:v>1.7629668408173784E-2</c:v>
                </c:pt>
                <c:pt idx="30">
                  <c:v>2.8607001679263323E-2</c:v>
                </c:pt>
                <c:pt idx="31">
                  <c:v>2.7021977290272035E-2</c:v>
                </c:pt>
                <c:pt idx="32">
                  <c:v>2.9073683426160579E-2</c:v>
                </c:pt>
                <c:pt idx="33">
                  <c:v>3.6857301797446784E-2</c:v>
                </c:pt>
                <c:pt idx="34">
                  <c:v>4.236676498354916E-2</c:v>
                </c:pt>
                <c:pt idx="35">
                  <c:v>5.1876685312148431E-2</c:v>
                </c:pt>
                <c:pt idx="36">
                  <c:v>5.8912484024078275E-2</c:v>
                </c:pt>
                <c:pt idx="37">
                  <c:v>7.0906965162849389E-2</c:v>
                </c:pt>
                <c:pt idx="38">
                  <c:v>8.3847139369877657E-2</c:v>
                </c:pt>
                <c:pt idx="39">
                  <c:v>9.0469431685139046E-2</c:v>
                </c:pt>
                <c:pt idx="40">
                  <c:v>0.1008864983023475</c:v>
                </c:pt>
                <c:pt idx="41">
                  <c:v>0.12249090148781407</c:v>
                </c:pt>
                <c:pt idx="42">
                  <c:v>0.1227767002814302</c:v>
                </c:pt>
                <c:pt idx="43">
                  <c:v>0.13753565908252469</c:v>
                </c:pt>
                <c:pt idx="44">
                  <c:v>0.15073478797050338</c:v>
                </c:pt>
                <c:pt idx="45">
                  <c:v>0.16976561786498914</c:v>
                </c:pt>
                <c:pt idx="46">
                  <c:v>0.19027800185297228</c:v>
                </c:pt>
                <c:pt idx="47">
                  <c:v>0.18478517987532234</c:v>
                </c:pt>
                <c:pt idx="48">
                  <c:v>0.19433180180954979</c:v>
                </c:pt>
                <c:pt idx="49">
                  <c:v>0.23207617901805092</c:v>
                </c:pt>
                <c:pt idx="50">
                  <c:v>0.19731285785961419</c:v>
                </c:pt>
                <c:pt idx="51">
                  <c:v>0.2186858006870758</c:v>
                </c:pt>
                <c:pt idx="52">
                  <c:v>0.24347649563132179</c:v>
                </c:pt>
                <c:pt idx="53">
                  <c:v>0.27636572271416926</c:v>
                </c:pt>
                <c:pt idx="54">
                  <c:v>0.27783000057068313</c:v>
                </c:pt>
                <c:pt idx="55">
                  <c:v>0.26201265602282764</c:v>
                </c:pt>
                <c:pt idx="56">
                  <c:v>0.32340895434337436</c:v>
                </c:pt>
                <c:pt idx="57">
                  <c:v>0.31804608532379292</c:v>
                </c:pt>
                <c:pt idx="58">
                  <c:v>0.30883167008850798</c:v>
                </c:pt>
                <c:pt idx="59">
                  <c:v>0.32340755474635952</c:v>
                </c:pt>
                <c:pt idx="60">
                  <c:v>0.31929499259614991</c:v>
                </c:pt>
                <c:pt idx="61">
                  <c:v>0.32118947849951629</c:v>
                </c:pt>
                <c:pt idx="62">
                  <c:v>0.32558936461979238</c:v>
                </c:pt>
                <c:pt idx="63">
                  <c:v>0.29447588170326061</c:v>
                </c:pt>
                <c:pt idx="64">
                  <c:v>0.33028523697994377</c:v>
                </c:pt>
                <c:pt idx="65">
                  <c:v>0.31778040746278924</c:v>
                </c:pt>
                <c:pt idx="66">
                  <c:v>0.33282635945890426</c:v>
                </c:pt>
                <c:pt idx="67">
                  <c:v>0.36216972969285</c:v>
                </c:pt>
                <c:pt idx="68">
                  <c:v>0.37729262885139347</c:v>
                </c:pt>
                <c:pt idx="69">
                  <c:v>0.36117962019617206</c:v>
                </c:pt>
                <c:pt idx="70">
                  <c:v>0.34919717917193693</c:v>
                </c:pt>
                <c:pt idx="71">
                  <c:v>0.35930353535670462</c:v>
                </c:pt>
                <c:pt idx="72">
                  <c:v>0.36590842080174285</c:v>
                </c:pt>
                <c:pt idx="73">
                  <c:v>0.34568722116188877</c:v>
                </c:pt>
                <c:pt idx="74">
                  <c:v>0.39643279342505755</c:v>
                </c:pt>
                <c:pt idx="75">
                  <c:v>0.37847411974071432</c:v>
                </c:pt>
                <c:pt idx="76">
                  <c:v>0.38517639909847029</c:v>
                </c:pt>
                <c:pt idx="77">
                  <c:v>0.33263686136416104</c:v>
                </c:pt>
                <c:pt idx="78">
                  <c:v>0.32557014854916277</c:v>
                </c:pt>
                <c:pt idx="79">
                  <c:v>0.37137227266948508</c:v>
                </c:pt>
                <c:pt idx="80">
                  <c:v>0.29368247060985364</c:v>
                </c:pt>
                <c:pt idx="81">
                  <c:v>0.35208283829033732</c:v>
                </c:pt>
                <c:pt idx="82">
                  <c:v>0.32983110246992098</c:v>
                </c:pt>
                <c:pt idx="83">
                  <c:v>0.28871297821071434</c:v>
                </c:pt>
                <c:pt idx="84">
                  <c:v>0.33194342580603192</c:v>
                </c:pt>
                <c:pt idx="85">
                  <c:v>0.28116870973135294</c:v>
                </c:pt>
                <c:pt idx="86">
                  <c:v>0.23819269124480441</c:v>
                </c:pt>
                <c:pt idx="87">
                  <c:v>0.21530046453089172</c:v>
                </c:pt>
                <c:pt idx="88">
                  <c:v>0.30736468916654636</c:v>
                </c:pt>
                <c:pt idx="89">
                  <c:v>0.24162065401391489</c:v>
                </c:pt>
                <c:pt idx="90">
                  <c:v>0.19685793417922393</c:v>
                </c:pt>
                <c:pt idx="91">
                  <c:v>0.14723884775660659</c:v>
                </c:pt>
                <c:pt idx="92">
                  <c:v>0.16042668675989069</c:v>
                </c:pt>
                <c:pt idx="93">
                  <c:v>0.18083993107845558</c:v>
                </c:pt>
                <c:pt idx="94">
                  <c:v>0.12862316489498338</c:v>
                </c:pt>
                <c:pt idx="95">
                  <c:v>9.9267224262890572E-2</c:v>
                </c:pt>
                <c:pt idx="96">
                  <c:v>0.11134428637862559</c:v>
                </c:pt>
                <c:pt idx="97">
                  <c:v>0.14777507987873673</c:v>
                </c:pt>
                <c:pt idx="98">
                  <c:v>0.11411376582416889</c:v>
                </c:pt>
                <c:pt idx="99">
                  <c:v>0.1450254191400335</c:v>
                </c:pt>
                <c:pt idx="100">
                  <c:v>0.10725493601395703</c:v>
                </c:pt>
                <c:pt idx="101">
                  <c:v>7.4875812016378288E-2</c:v>
                </c:pt>
                <c:pt idx="102">
                  <c:v>0.117680735606012</c:v>
                </c:pt>
                <c:pt idx="103">
                  <c:v>0.11299258308493912</c:v>
                </c:pt>
                <c:pt idx="104">
                  <c:v>0.16136470108837764</c:v>
                </c:pt>
                <c:pt idx="105">
                  <c:v>0.10143154201846578</c:v>
                </c:pt>
                <c:pt idx="106">
                  <c:v>0.17703676155311115</c:v>
                </c:pt>
                <c:pt idx="107">
                  <c:v>8.6531107374402089E-2</c:v>
                </c:pt>
                <c:pt idx="108">
                  <c:v>9.0648421797737661E-2</c:v>
                </c:pt>
                <c:pt idx="109">
                  <c:v>8.1388466416384739E-2</c:v>
                </c:pt>
                <c:pt idx="110">
                  <c:v>4.2627393809195849E-2</c:v>
                </c:pt>
                <c:pt idx="111">
                  <c:v>2.9762206672557655E-2</c:v>
                </c:pt>
                <c:pt idx="112">
                  <c:v>3.1167472489132986E-2</c:v>
                </c:pt>
                <c:pt idx="113">
                  <c:v>9.7974208384712533E-2</c:v>
                </c:pt>
                <c:pt idx="114">
                  <c:v>6.8387460975287487E-2</c:v>
                </c:pt>
                <c:pt idx="115">
                  <c:v>5.3741846126914627E-2</c:v>
                </c:pt>
                <c:pt idx="116">
                  <c:v>0.13132106166263374</c:v>
                </c:pt>
                <c:pt idx="117">
                  <c:v>7.861305627817157E-2</c:v>
                </c:pt>
                <c:pt idx="118">
                  <c:v>6.1748883364897783E-2</c:v>
                </c:pt>
                <c:pt idx="119">
                  <c:v>0</c:v>
                </c:pt>
                <c:pt idx="120">
                  <c:v>4.5183145221754963E-2</c:v>
                </c:pt>
                <c:pt idx="121">
                  <c:v>0</c:v>
                </c:pt>
                <c:pt idx="122">
                  <c:v>0</c:v>
                </c:pt>
                <c:pt idx="123">
                  <c:v>2.5973781778764807E-2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F5-48A3-934F-D94772DBE2B9}"/>
            </c:ext>
          </c:extLst>
        </c:ser>
        <c:ser>
          <c:idx val="2"/>
          <c:order val="2"/>
          <c:tx>
            <c:v>HI</c:v>
          </c:tx>
          <c:marker>
            <c:symbol val="none"/>
          </c:marker>
          <c:xVal>
            <c:numRef>
              <c:f>HI!$H$7:$H$191</c:f>
              <c:numCache>
                <c:formatCode>General</c:formatCode>
                <c:ptCount val="18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</c:numCache>
            </c:numRef>
          </c:xVal>
          <c:yVal>
            <c:numRef>
              <c:f>HI!$K$7:$K$191</c:f>
              <c:numCache>
                <c:formatCode>0.00E+00</c:formatCode>
                <c:ptCount val="18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F5-48A3-934F-D94772DBE2B9}"/>
            </c:ext>
          </c:extLst>
        </c:ser>
        <c:ser>
          <c:idx val="3"/>
          <c:order val="3"/>
          <c:tx>
            <c:v>alpha</c:v>
          </c:tx>
          <c:marker>
            <c:symbol val="none"/>
          </c:marker>
          <c:xVal>
            <c:numRef>
              <c:f>alpha!$H$7:$H$191</c:f>
              <c:numCache>
                <c:formatCode>General</c:formatCode>
                <c:ptCount val="185"/>
                <c:pt idx="0">
                  <c:v>0.60000000000000009</c:v>
                </c:pt>
                <c:pt idx="1">
                  <c:v>0.62845499999999999</c:v>
                </c:pt>
                <c:pt idx="2">
                  <c:v>0.65827500000000005</c:v>
                </c:pt>
                <c:pt idx="3">
                  <c:v>0.68948999999999994</c:v>
                </c:pt>
                <c:pt idx="4">
                  <c:v>0.7222050000000001</c:v>
                </c:pt>
                <c:pt idx="5">
                  <c:v>0.75644999999999984</c:v>
                </c:pt>
                <c:pt idx="6">
                  <c:v>0.79234499999999997</c:v>
                </c:pt>
                <c:pt idx="7">
                  <c:v>0.82991999999999999</c:v>
                </c:pt>
                <c:pt idx="8">
                  <c:v>0.86929499999999993</c:v>
                </c:pt>
                <c:pt idx="9">
                  <c:v>0.91051499999999996</c:v>
                </c:pt>
                <c:pt idx="10">
                  <c:v>0.95371499999999998</c:v>
                </c:pt>
                <c:pt idx="11">
                  <c:v>0.99895499999999993</c:v>
                </c:pt>
                <c:pt idx="12">
                  <c:v>1.04634</c:v>
                </c:pt>
                <c:pt idx="13">
                  <c:v>1.09596</c:v>
                </c:pt>
                <c:pt idx="14">
                  <c:v>1.14795</c:v>
                </c:pt>
                <c:pt idx="15">
                  <c:v>1.2023999999999999</c:v>
                </c:pt>
                <c:pt idx="16">
                  <c:v>1.25943</c:v>
                </c:pt>
                <c:pt idx="17">
                  <c:v>1.3191750000000002</c:v>
                </c:pt>
                <c:pt idx="18">
                  <c:v>1.3817550000000001</c:v>
                </c:pt>
                <c:pt idx="19">
                  <c:v>1.44729</c:v>
                </c:pt>
                <c:pt idx="20">
                  <c:v>1.5159</c:v>
                </c:pt>
                <c:pt idx="21">
                  <c:v>1.5879000000000001</c:v>
                </c:pt>
                <c:pt idx="22">
                  <c:v>1.6632</c:v>
                </c:pt>
                <c:pt idx="23">
                  <c:v>1.7421</c:v>
                </c:pt>
                <c:pt idx="24">
                  <c:v>1.8247499999999999</c:v>
                </c:pt>
                <c:pt idx="25">
                  <c:v>1.9113</c:v>
                </c:pt>
                <c:pt idx="26">
                  <c:v>2.0019</c:v>
                </c:pt>
                <c:pt idx="27">
                  <c:v>2.0968499999999999</c:v>
                </c:pt>
                <c:pt idx="28">
                  <c:v>2.1962999999999999</c:v>
                </c:pt>
                <c:pt idx="29">
                  <c:v>2.3005500000000003</c:v>
                </c:pt>
                <c:pt idx="30">
                  <c:v>2.4096000000000002</c:v>
                </c:pt>
                <c:pt idx="31">
                  <c:v>2.5238999999999998</c:v>
                </c:pt>
                <c:pt idx="32">
                  <c:v>2.6435999999999997</c:v>
                </c:pt>
                <c:pt idx="33">
                  <c:v>2.7689999999999997</c:v>
                </c:pt>
                <c:pt idx="34">
                  <c:v>2.9003999999999999</c:v>
                </c:pt>
                <c:pt idx="35">
                  <c:v>3.0379499999999999</c:v>
                </c:pt>
                <c:pt idx="36">
                  <c:v>3.1820999999999997</c:v>
                </c:pt>
                <c:pt idx="37">
                  <c:v>3.3330000000000002</c:v>
                </c:pt>
                <c:pt idx="38">
                  <c:v>3.4910999999999994</c:v>
                </c:pt>
                <c:pt idx="39">
                  <c:v>3.6566999999999998</c:v>
                </c:pt>
                <c:pt idx="40">
                  <c:v>3.8300999999999998</c:v>
                </c:pt>
                <c:pt idx="41">
                  <c:v>4.0117499999999993</c:v>
                </c:pt>
                <c:pt idx="42">
                  <c:v>4.2021000000000006</c:v>
                </c:pt>
                <c:pt idx="43">
                  <c:v>4.4014499999999996</c:v>
                </c:pt>
                <c:pt idx="44">
                  <c:v>4.6102499999999997</c:v>
                </c:pt>
                <c:pt idx="45">
                  <c:v>4.8289499999999999</c:v>
                </c:pt>
                <c:pt idx="46">
                  <c:v>5.0579999999999998</c:v>
                </c:pt>
                <c:pt idx="47">
                  <c:v>5.2978499999999995</c:v>
                </c:pt>
                <c:pt idx="48">
                  <c:v>5.5490999999999993</c:v>
                </c:pt>
                <c:pt idx="49">
                  <c:v>5.8123500000000003</c:v>
                </c:pt>
                <c:pt idx="50">
                  <c:v>6.08805</c:v>
                </c:pt>
                <c:pt idx="51">
                  <c:v>6.3768000000000002</c:v>
                </c:pt>
                <c:pt idx="52">
                  <c:v>6.6793500000000003</c:v>
                </c:pt>
                <c:pt idx="53">
                  <c:v>6.9961499999999992</c:v>
                </c:pt>
                <c:pt idx="54">
                  <c:v>7.3279500000000004</c:v>
                </c:pt>
                <c:pt idx="55">
                  <c:v>7.675650000000001</c:v>
                </c:pt>
                <c:pt idx="56">
                  <c:v>8.0396999999999998</c:v>
                </c:pt>
                <c:pt idx="57">
                  <c:v>8.4209999999999994</c:v>
                </c:pt>
                <c:pt idx="58">
                  <c:v>8.820450000000001</c:v>
                </c:pt>
                <c:pt idx="59">
                  <c:v>9.2389500000000009</c:v>
                </c:pt>
                <c:pt idx="60">
                  <c:v>9.6771000000000011</c:v>
                </c:pt>
                <c:pt idx="61">
                  <c:v>10.136100000000001</c:v>
                </c:pt>
                <c:pt idx="62">
                  <c:v>10.616999999999999</c:v>
                </c:pt>
                <c:pt idx="63">
                  <c:v>11.12055</c:v>
                </c:pt>
                <c:pt idx="64">
                  <c:v>11.648100000000001</c:v>
                </c:pt>
                <c:pt idx="65">
                  <c:v>12.200550000000002</c:v>
                </c:pt>
                <c:pt idx="66">
                  <c:v>12.779249999999999</c:v>
                </c:pt>
                <c:pt idx="67">
                  <c:v>13.385400000000001</c:v>
                </c:pt>
                <c:pt idx="68">
                  <c:v>14.020350000000001</c:v>
                </c:pt>
                <c:pt idx="69">
                  <c:v>14.685449999999999</c:v>
                </c:pt>
                <c:pt idx="70">
                  <c:v>15.3825</c:v>
                </c:pt>
                <c:pt idx="71">
                  <c:v>16.111499999999999</c:v>
                </c:pt>
                <c:pt idx="72">
                  <c:v>16.876500000000004</c:v>
                </c:pt>
                <c:pt idx="73">
                  <c:v>17.675999999999998</c:v>
                </c:pt>
                <c:pt idx="74">
                  <c:v>18.514499999999998</c:v>
                </c:pt>
                <c:pt idx="75">
                  <c:v>19.3935</c:v>
                </c:pt>
                <c:pt idx="76">
                  <c:v>20.313000000000002</c:v>
                </c:pt>
                <c:pt idx="77">
                  <c:v>21.276</c:v>
                </c:pt>
                <c:pt idx="78">
                  <c:v>22.285499999999999</c:v>
                </c:pt>
                <c:pt idx="79">
                  <c:v>23.343</c:v>
                </c:pt>
                <c:pt idx="80">
                  <c:v>24.45</c:v>
                </c:pt>
                <c:pt idx="81">
                  <c:v>25.609500000000001</c:v>
                </c:pt>
                <c:pt idx="82">
                  <c:v>26.8245</c:v>
                </c:pt>
                <c:pt idx="83">
                  <c:v>28.096500000000002</c:v>
                </c:pt>
                <c:pt idx="84">
                  <c:v>29.429999999999996</c:v>
                </c:pt>
                <c:pt idx="85">
                  <c:v>30.824999999999999</c:v>
                </c:pt>
                <c:pt idx="86">
                  <c:v>32.287499999999994</c:v>
                </c:pt>
                <c:pt idx="87">
                  <c:v>33.819000000000003</c:v>
                </c:pt>
                <c:pt idx="88">
                  <c:v>35.424000000000007</c:v>
                </c:pt>
                <c:pt idx="89">
                  <c:v>37.103999999999999</c:v>
                </c:pt>
                <c:pt idx="90">
                  <c:v>38.863500000000002</c:v>
                </c:pt>
                <c:pt idx="91">
                  <c:v>40.707000000000001</c:v>
                </c:pt>
                <c:pt idx="92">
                  <c:v>42.637499999999996</c:v>
                </c:pt>
                <c:pt idx="93">
                  <c:v>44.661000000000001</c:v>
                </c:pt>
                <c:pt idx="94">
                  <c:v>46.779000000000003</c:v>
                </c:pt>
                <c:pt idx="95">
                  <c:v>48.997500000000002</c:v>
                </c:pt>
                <c:pt idx="96">
                  <c:v>51.322500000000005</c:v>
                </c:pt>
                <c:pt idx="97">
                  <c:v>53.756999999999998</c:v>
                </c:pt>
                <c:pt idx="98">
                  <c:v>56.305500000000002</c:v>
                </c:pt>
                <c:pt idx="99">
                  <c:v>58.977000000000004</c:v>
                </c:pt>
                <c:pt idx="100">
                  <c:v>61.774499999999996</c:v>
                </c:pt>
                <c:pt idx="101">
                  <c:v>64.705500000000001</c:v>
                </c:pt>
                <c:pt idx="102">
                  <c:v>67.774500000000003</c:v>
                </c:pt>
                <c:pt idx="103">
                  <c:v>70.98899999999999</c:v>
                </c:pt>
                <c:pt idx="104">
                  <c:v>74.356499999999997</c:v>
                </c:pt>
                <c:pt idx="105">
                  <c:v>77.88300000000001</c:v>
                </c:pt>
                <c:pt idx="106">
                  <c:v>81.577500000000001</c:v>
                </c:pt>
                <c:pt idx="107">
                  <c:v>85.447500000000005</c:v>
                </c:pt>
                <c:pt idx="108">
                  <c:v>89.500500000000002</c:v>
                </c:pt>
                <c:pt idx="109">
                  <c:v>93.745499999999993</c:v>
                </c:pt>
                <c:pt idx="110">
                  <c:v>98.191500000000019</c:v>
                </c:pt>
                <c:pt idx="111">
                  <c:v>102.84899999999999</c:v>
                </c:pt>
                <c:pt idx="112">
                  <c:v>107.7285</c:v>
                </c:pt>
                <c:pt idx="113">
                  <c:v>112.83750000000001</c:v>
                </c:pt>
                <c:pt idx="114">
                  <c:v>118.191</c:v>
                </c:pt>
                <c:pt idx="115">
                  <c:v>123.79649999999999</c:v>
                </c:pt>
                <c:pt idx="116">
                  <c:v>129.66899999999998</c:v>
                </c:pt>
                <c:pt idx="117">
                  <c:v>135.81899999999999</c:v>
                </c:pt>
                <c:pt idx="118">
                  <c:v>142.26149999999998</c:v>
                </c:pt>
                <c:pt idx="119">
                  <c:v>149.01</c:v>
                </c:pt>
                <c:pt idx="120">
                  <c:v>156.07500000000002</c:v>
                </c:pt>
                <c:pt idx="121">
                  <c:v>163.48499999999999</c:v>
                </c:pt>
                <c:pt idx="122">
                  <c:v>171.24</c:v>
                </c:pt>
                <c:pt idx="123">
                  <c:v>179.35499999999999</c:v>
                </c:pt>
                <c:pt idx="124">
                  <c:v>187.85999999999999</c:v>
                </c:pt>
                <c:pt idx="125">
                  <c:v>196.77</c:v>
                </c:pt>
                <c:pt idx="126">
                  <c:v>206.11499999999998</c:v>
                </c:pt>
                <c:pt idx="127">
                  <c:v>215.88</c:v>
                </c:pt>
                <c:pt idx="128">
                  <c:v>226.125</c:v>
                </c:pt>
                <c:pt idx="129">
                  <c:v>236.85</c:v>
                </c:pt>
                <c:pt idx="130">
                  <c:v>248.08500000000001</c:v>
                </c:pt>
                <c:pt idx="131">
                  <c:v>259.85999999999996</c:v>
                </c:pt>
                <c:pt idx="132">
                  <c:v>272.19000000000005</c:v>
                </c:pt>
                <c:pt idx="133">
                  <c:v>285.09000000000003</c:v>
                </c:pt>
                <c:pt idx="134">
                  <c:v>298.62</c:v>
                </c:pt>
                <c:pt idx="135">
                  <c:v>312.78000000000003</c:v>
                </c:pt>
                <c:pt idx="136">
                  <c:v>327.61500000000001</c:v>
                </c:pt>
                <c:pt idx="137">
                  <c:v>343.15499999999997</c:v>
                </c:pt>
                <c:pt idx="138">
                  <c:v>359.43</c:v>
                </c:pt>
                <c:pt idx="139">
                  <c:v>376.48499999999996</c:v>
                </c:pt>
                <c:pt idx="140">
                  <c:v>394.33499999999998</c:v>
                </c:pt>
                <c:pt idx="141">
                  <c:v>413.03999999999996</c:v>
                </c:pt>
                <c:pt idx="142">
                  <c:v>432.64500000000004</c:v>
                </c:pt>
                <c:pt idx="143">
                  <c:v>453.16499999999996</c:v>
                </c:pt>
                <c:pt idx="144">
                  <c:v>474.65999999999997</c:v>
                </c:pt>
                <c:pt idx="145">
                  <c:v>497.17500000000001</c:v>
                </c:pt>
                <c:pt idx="146">
                  <c:v>520.755</c:v>
                </c:pt>
                <c:pt idx="147">
                  <c:v>545.46</c:v>
                </c:pt>
                <c:pt idx="148">
                  <c:v>571.33500000000004</c:v>
                </c:pt>
                <c:pt idx="149">
                  <c:v>598.42499999999995</c:v>
                </c:pt>
                <c:pt idx="150">
                  <c:v>626.81999999999994</c:v>
                </c:pt>
                <c:pt idx="151">
                  <c:v>656.55</c:v>
                </c:pt>
                <c:pt idx="152">
                  <c:v>687.68999999999994</c:v>
                </c:pt>
                <c:pt idx="153">
                  <c:v>720.31500000000005</c:v>
                </c:pt>
                <c:pt idx="154">
                  <c:v>754.47</c:v>
                </c:pt>
                <c:pt idx="155">
                  <c:v>790.26</c:v>
                </c:pt>
                <c:pt idx="156">
                  <c:v>827.74500000000012</c:v>
                </c:pt>
                <c:pt idx="157">
                  <c:v>867.0150000000001</c:v>
                </c:pt>
                <c:pt idx="158">
                  <c:v>908.12999999999988</c:v>
                </c:pt>
                <c:pt idx="159">
                  <c:v>951.21000000000015</c:v>
                </c:pt>
                <c:pt idx="160">
                  <c:v>996.33</c:v>
                </c:pt>
                <c:pt idx="161">
                  <c:v>1043.5949999999998</c:v>
                </c:pt>
                <c:pt idx="162">
                  <c:v>1093.095</c:v>
                </c:pt>
                <c:pt idx="163">
                  <c:v>1144.9499999999998</c:v>
                </c:pt>
                <c:pt idx="164">
                  <c:v>1199.25</c:v>
                </c:pt>
                <c:pt idx="165">
                  <c:v>1256.145</c:v>
                </c:pt>
                <c:pt idx="166">
                  <c:v>1315.7250000000001</c:v>
                </c:pt>
                <c:pt idx="167">
                  <c:v>1378.1249999999998</c:v>
                </c:pt>
                <c:pt idx="168">
                  <c:v>1443.4949999999999</c:v>
                </c:pt>
                <c:pt idx="169">
                  <c:v>1512</c:v>
                </c:pt>
                <c:pt idx="170">
                  <c:v>1583.7</c:v>
                </c:pt>
                <c:pt idx="171">
                  <c:v>1658.8500000000001</c:v>
                </c:pt>
                <c:pt idx="172">
                  <c:v>1737.4500000000003</c:v>
                </c:pt>
                <c:pt idx="173">
                  <c:v>1819.95</c:v>
                </c:pt>
                <c:pt idx="174">
                  <c:v>1906.1999999999998</c:v>
                </c:pt>
                <c:pt idx="175">
                  <c:v>1996.6499999999999</c:v>
                </c:pt>
                <c:pt idx="176">
                  <c:v>2091.3000000000002</c:v>
                </c:pt>
                <c:pt idx="177">
                  <c:v>2190.6</c:v>
                </c:pt>
                <c:pt idx="178">
                  <c:v>2294.4</c:v>
                </c:pt>
                <c:pt idx="179">
                  <c:v>2403.3000000000002</c:v>
                </c:pt>
                <c:pt idx="180">
                  <c:v>2517.2999999999997</c:v>
                </c:pt>
                <c:pt idx="181">
                  <c:v>2636.7000000000003</c:v>
                </c:pt>
                <c:pt idx="182">
                  <c:v>2761.8</c:v>
                </c:pt>
                <c:pt idx="183">
                  <c:v>2892.7500000000005</c:v>
                </c:pt>
                <c:pt idx="184">
                  <c:v>3030.0000000000005</c:v>
                </c:pt>
              </c:numCache>
            </c:numRef>
          </c:xVal>
          <c:yVal>
            <c:numRef>
              <c:f>alpha!$J$7:$J$191</c:f>
              <c:numCache>
                <c:formatCode>0.00E+00</c:formatCode>
                <c:ptCount val="18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2.5606460826806576E-3</c:v>
                </c:pt>
                <c:pt idx="74">
                  <c:v>2.6785999555747129E-3</c:v>
                </c:pt>
                <c:pt idx="75">
                  <c:v>0</c:v>
                </c:pt>
                <c:pt idx="76">
                  <c:v>2.9402778557135133E-3</c:v>
                </c:pt>
                <c:pt idx="77">
                  <c:v>6.1599418771140935E-3</c:v>
                </c:pt>
                <c:pt idx="78">
                  <c:v>0</c:v>
                </c:pt>
                <c:pt idx="79">
                  <c:v>0</c:v>
                </c:pt>
                <c:pt idx="80">
                  <c:v>3.5383430193958276E-3</c:v>
                </c:pt>
                <c:pt idx="81">
                  <c:v>3.7061351398982871E-3</c:v>
                </c:pt>
                <c:pt idx="82">
                  <c:v>3.880365911410835E-3</c:v>
                </c:pt>
                <c:pt idx="83">
                  <c:v>0</c:v>
                </c:pt>
                <c:pt idx="84">
                  <c:v>0</c:v>
                </c:pt>
                <c:pt idx="85">
                  <c:v>4.462995392561158E-3</c:v>
                </c:pt>
                <c:pt idx="86">
                  <c:v>4.6704449263687137E-3</c:v>
                </c:pt>
                <c:pt idx="87">
                  <c:v>4.8931923757020842E-3</c:v>
                </c:pt>
                <c:pt idx="88">
                  <c:v>0</c:v>
                </c:pt>
                <c:pt idx="89">
                  <c:v>1.0738695733951772E-2</c:v>
                </c:pt>
                <c:pt idx="90">
                  <c:v>0</c:v>
                </c:pt>
                <c:pt idx="91">
                  <c:v>0</c:v>
                </c:pt>
                <c:pt idx="92">
                  <c:v>6.1702571830727204E-3</c:v>
                </c:pt>
                <c:pt idx="93">
                  <c:v>0</c:v>
                </c:pt>
                <c:pt idx="94">
                  <c:v>6.7696402576307036E-3</c:v>
                </c:pt>
                <c:pt idx="95">
                  <c:v>0</c:v>
                </c:pt>
                <c:pt idx="96">
                  <c:v>0</c:v>
                </c:pt>
                <c:pt idx="97">
                  <c:v>7.7776357830914048E-3</c:v>
                </c:pt>
                <c:pt idx="98">
                  <c:v>1.6301966546309839E-2</c:v>
                </c:pt>
                <c:pt idx="99">
                  <c:v>2.5592721024711797E-2</c:v>
                </c:pt>
                <c:pt idx="100">
                  <c:v>2.6813734003489256E-2</c:v>
                </c:pt>
                <c:pt idx="101">
                  <c:v>1.8718953004094572E-2</c:v>
                </c:pt>
                <c:pt idx="102">
                  <c:v>9.8067279671676683E-3</c:v>
                </c:pt>
                <c:pt idx="103">
                  <c:v>4.1088212030886945E-2</c:v>
                </c:pt>
                <c:pt idx="104">
                  <c:v>0</c:v>
                </c:pt>
                <c:pt idx="105">
                  <c:v>1.1270171335385087E-2</c:v>
                </c:pt>
                <c:pt idx="106">
                  <c:v>5.9012253851037061E-2</c:v>
                </c:pt>
                <c:pt idx="107">
                  <c:v>2.4723173535543451E-2</c:v>
                </c:pt>
                <c:pt idx="108">
                  <c:v>2.5899549085067902E-2</c:v>
                </c:pt>
                <c:pt idx="109">
                  <c:v>5.4258977610923166E-2</c:v>
                </c:pt>
                <c:pt idx="110">
                  <c:v>4.2627393809195849E-2</c:v>
                </c:pt>
                <c:pt idx="111">
                  <c:v>0.1041677233539518</c:v>
                </c:pt>
                <c:pt idx="112">
                  <c:v>6.2334944978265971E-2</c:v>
                </c:pt>
                <c:pt idx="113">
                  <c:v>6.5316138923141684E-2</c:v>
                </c:pt>
                <c:pt idx="114">
                  <c:v>5.1290595731465605E-2</c:v>
                </c:pt>
                <c:pt idx="115">
                  <c:v>0.10748369225382925</c:v>
                </c:pt>
                <c:pt idx="116">
                  <c:v>0.13132106166263374</c:v>
                </c:pt>
                <c:pt idx="117">
                  <c:v>0.21618590476497182</c:v>
                </c:pt>
                <c:pt idx="118">
                  <c:v>2.0582961121632597E-2</c:v>
                </c:pt>
                <c:pt idx="119">
                  <c:v>0.17246481007634851</c:v>
                </c:pt>
                <c:pt idx="120">
                  <c:v>9.0366290443509925E-2</c:v>
                </c:pt>
                <c:pt idx="121">
                  <c:v>0.16543004239685877</c:v>
                </c:pt>
                <c:pt idx="122">
                  <c:v>9.9100516231874131E-2</c:v>
                </c:pt>
                <c:pt idx="123">
                  <c:v>0.1558426906725888</c:v>
                </c:pt>
                <c:pt idx="124">
                  <c:v>0.13594236640370388</c:v>
                </c:pt>
                <c:pt idx="125">
                  <c:v>0.11389081669043573</c:v>
                </c:pt>
                <c:pt idx="126">
                  <c:v>2.9786232053474967E-2</c:v>
                </c:pt>
                <c:pt idx="127">
                  <c:v>0</c:v>
                </c:pt>
                <c:pt idx="128">
                  <c:v>6.5403062511561583E-2</c:v>
                </c:pt>
                <c:pt idx="129">
                  <c:v>0.13708754448898297</c:v>
                </c:pt>
                <c:pt idx="130">
                  <c:v>3.5893459563456034E-2</c:v>
                </c:pt>
                <c:pt idx="131">
                  <c:v>3.7575042151839599E-2</c:v>
                </c:pt>
                <c:pt idx="132">
                  <c:v>0.15748015885350228</c:v>
                </c:pt>
                <c:pt idx="133">
                  <c:v>4.128290251453768E-2</c:v>
                </c:pt>
                <c:pt idx="134">
                  <c:v>8.6367929405597357E-2</c:v>
                </c:pt>
                <c:pt idx="135">
                  <c:v>0.13580846015952433</c:v>
                </c:pt>
                <c:pt idx="136">
                  <c:v>9.4810957580651958E-2</c:v>
                </c:pt>
                <c:pt idx="137">
                  <c:v>0.19859911224360904</c:v>
                </c:pt>
                <c:pt idx="138">
                  <c:v>5.2011165156526519E-2</c:v>
                </c:pt>
                <c:pt idx="139">
                  <c:v>0.10890753194986121</c:v>
                </c:pt>
                <c:pt idx="140">
                  <c:v>0.11416014402109695</c:v>
                </c:pt>
                <c:pt idx="141">
                  <c:v>0</c:v>
                </c:pt>
                <c:pt idx="142">
                  <c:v>6.2557262153178028E-2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EF5-48A3-934F-D94772DBE2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407040"/>
        <c:axId val="92017792"/>
      </c:scatterChart>
      <c:valAx>
        <c:axId val="88407040"/>
        <c:scaling>
          <c:logBase val="10"/>
          <c:orientation val="minMax"/>
          <c:max val="10000"/>
          <c:min val="1.0000000000000002E-2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keV/µm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2017792"/>
        <c:crosses val="autoZero"/>
        <c:crossBetween val="midCat"/>
      </c:valAx>
      <c:valAx>
        <c:axId val="92017792"/>
        <c:scaling>
          <c:orientation val="minMax"/>
          <c:max val="0.4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ydy</a:t>
                </a:r>
              </a:p>
            </c:rich>
          </c:tx>
          <c:overlay val="0"/>
        </c:title>
        <c:numFmt formatCode="0.00E+00" sourceLinked="1"/>
        <c:majorTickMark val="out"/>
        <c:minorTickMark val="none"/>
        <c:tickLblPos val="nextTo"/>
        <c:crossAx val="8840704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total!$G$5:$G$191</c:f>
              <c:numCache>
                <c:formatCode>General</c:formatCode>
                <c:ptCount val="187"/>
                <c:pt idx="0">
                  <c:v>0</c:v>
                </c:pt>
                <c:pt idx="1">
                  <c:v>2.0850000000000001E-8</c:v>
                </c:pt>
                <c:pt idx="2">
                  <c:v>0.60000000000000009</c:v>
                </c:pt>
                <c:pt idx="3">
                  <c:v>0.62845499999999999</c:v>
                </c:pt>
                <c:pt idx="4">
                  <c:v>0.65827500000000005</c:v>
                </c:pt>
                <c:pt idx="5">
                  <c:v>0.68948999999999994</c:v>
                </c:pt>
                <c:pt idx="6">
                  <c:v>0.7222050000000001</c:v>
                </c:pt>
                <c:pt idx="7">
                  <c:v>0.75644999999999984</c:v>
                </c:pt>
                <c:pt idx="8">
                  <c:v>0.79234499999999997</c:v>
                </c:pt>
                <c:pt idx="9">
                  <c:v>0.82991999999999999</c:v>
                </c:pt>
                <c:pt idx="10">
                  <c:v>0.86929499999999993</c:v>
                </c:pt>
                <c:pt idx="11">
                  <c:v>0.91051499999999996</c:v>
                </c:pt>
                <c:pt idx="12">
                  <c:v>0.95371499999999998</c:v>
                </c:pt>
                <c:pt idx="13">
                  <c:v>0.99895499999999993</c:v>
                </c:pt>
                <c:pt idx="14">
                  <c:v>1.04634</c:v>
                </c:pt>
                <c:pt idx="15">
                  <c:v>1.09596</c:v>
                </c:pt>
                <c:pt idx="16">
                  <c:v>1.14795</c:v>
                </c:pt>
                <c:pt idx="17">
                  <c:v>1.2023999999999999</c:v>
                </c:pt>
                <c:pt idx="18">
                  <c:v>1.25943</c:v>
                </c:pt>
                <c:pt idx="19">
                  <c:v>1.3191750000000002</c:v>
                </c:pt>
                <c:pt idx="20">
                  <c:v>1.3817550000000001</c:v>
                </c:pt>
                <c:pt idx="21">
                  <c:v>1.44729</c:v>
                </c:pt>
                <c:pt idx="22">
                  <c:v>1.5159</c:v>
                </c:pt>
                <c:pt idx="23">
                  <c:v>1.5879000000000001</c:v>
                </c:pt>
                <c:pt idx="24">
                  <c:v>1.6632</c:v>
                </c:pt>
                <c:pt idx="25">
                  <c:v>1.7421</c:v>
                </c:pt>
                <c:pt idx="26">
                  <c:v>1.8247499999999999</c:v>
                </c:pt>
                <c:pt idx="27">
                  <c:v>1.9113</c:v>
                </c:pt>
                <c:pt idx="28">
                  <c:v>2.0019</c:v>
                </c:pt>
                <c:pt idx="29">
                  <c:v>2.0968499999999999</c:v>
                </c:pt>
                <c:pt idx="30">
                  <c:v>2.1962999999999999</c:v>
                </c:pt>
                <c:pt idx="31">
                  <c:v>2.3005500000000003</c:v>
                </c:pt>
                <c:pt idx="32">
                  <c:v>2.4096000000000002</c:v>
                </c:pt>
                <c:pt idx="33">
                  <c:v>2.5238999999999998</c:v>
                </c:pt>
                <c:pt idx="34">
                  <c:v>2.6435999999999997</c:v>
                </c:pt>
                <c:pt idx="35">
                  <c:v>2.7689999999999997</c:v>
                </c:pt>
                <c:pt idx="36">
                  <c:v>2.9003999999999999</c:v>
                </c:pt>
                <c:pt idx="37">
                  <c:v>3.0379499999999999</c:v>
                </c:pt>
                <c:pt idx="38">
                  <c:v>3.1820999999999997</c:v>
                </c:pt>
                <c:pt idx="39">
                  <c:v>3.3330000000000002</c:v>
                </c:pt>
                <c:pt idx="40">
                  <c:v>3.4910999999999994</c:v>
                </c:pt>
                <c:pt idx="41">
                  <c:v>3.6566999999999998</c:v>
                </c:pt>
                <c:pt idx="42">
                  <c:v>3.8300999999999998</c:v>
                </c:pt>
                <c:pt idx="43">
                  <c:v>4.0117499999999993</c:v>
                </c:pt>
                <c:pt idx="44">
                  <c:v>4.2021000000000006</c:v>
                </c:pt>
                <c:pt idx="45">
                  <c:v>4.4014499999999996</c:v>
                </c:pt>
                <c:pt idx="46">
                  <c:v>4.6102499999999997</c:v>
                </c:pt>
                <c:pt idx="47">
                  <c:v>4.8289499999999999</c:v>
                </c:pt>
                <c:pt idx="48">
                  <c:v>5.0579999999999998</c:v>
                </c:pt>
                <c:pt idx="49">
                  <c:v>5.2978499999999995</c:v>
                </c:pt>
                <c:pt idx="50">
                  <c:v>5.5490999999999993</c:v>
                </c:pt>
                <c:pt idx="51">
                  <c:v>5.8123500000000003</c:v>
                </c:pt>
                <c:pt idx="52">
                  <c:v>6.08805</c:v>
                </c:pt>
                <c:pt idx="53">
                  <c:v>6.3768000000000002</c:v>
                </c:pt>
                <c:pt idx="54">
                  <c:v>6.6793500000000003</c:v>
                </c:pt>
                <c:pt idx="55">
                  <c:v>6.9961499999999992</c:v>
                </c:pt>
                <c:pt idx="56">
                  <c:v>7.3279500000000004</c:v>
                </c:pt>
                <c:pt idx="57">
                  <c:v>7.675650000000001</c:v>
                </c:pt>
                <c:pt idx="58">
                  <c:v>8.0396999999999998</c:v>
                </c:pt>
                <c:pt idx="59">
                  <c:v>8.4209999999999994</c:v>
                </c:pt>
                <c:pt idx="60">
                  <c:v>8.820450000000001</c:v>
                </c:pt>
                <c:pt idx="61">
                  <c:v>9.2389500000000009</c:v>
                </c:pt>
                <c:pt idx="62">
                  <c:v>9.6771000000000011</c:v>
                </c:pt>
                <c:pt idx="63">
                  <c:v>10.136100000000001</c:v>
                </c:pt>
                <c:pt idx="64">
                  <c:v>10.616999999999999</c:v>
                </c:pt>
                <c:pt idx="65">
                  <c:v>11.12055</c:v>
                </c:pt>
                <c:pt idx="66">
                  <c:v>11.648100000000001</c:v>
                </c:pt>
                <c:pt idx="67">
                  <c:v>12.200550000000002</c:v>
                </c:pt>
                <c:pt idx="68">
                  <c:v>12.779249999999999</c:v>
                </c:pt>
                <c:pt idx="69">
                  <c:v>13.385400000000001</c:v>
                </c:pt>
                <c:pt idx="70">
                  <c:v>14.020350000000001</c:v>
                </c:pt>
                <c:pt idx="71">
                  <c:v>14.685449999999999</c:v>
                </c:pt>
                <c:pt idx="72">
                  <c:v>15.3825</c:v>
                </c:pt>
                <c:pt idx="73">
                  <c:v>16.111499999999999</c:v>
                </c:pt>
                <c:pt idx="74">
                  <c:v>16.876500000000004</c:v>
                </c:pt>
                <c:pt idx="75">
                  <c:v>17.675999999999998</c:v>
                </c:pt>
                <c:pt idx="76">
                  <c:v>18.514499999999998</c:v>
                </c:pt>
                <c:pt idx="77">
                  <c:v>19.3935</c:v>
                </c:pt>
                <c:pt idx="78">
                  <c:v>20.313000000000002</c:v>
                </c:pt>
                <c:pt idx="79">
                  <c:v>21.276</c:v>
                </c:pt>
                <c:pt idx="80">
                  <c:v>22.285499999999999</c:v>
                </c:pt>
                <c:pt idx="81">
                  <c:v>23.343</c:v>
                </c:pt>
                <c:pt idx="82">
                  <c:v>24.45</c:v>
                </c:pt>
                <c:pt idx="83">
                  <c:v>25.609500000000001</c:v>
                </c:pt>
                <c:pt idx="84">
                  <c:v>26.8245</c:v>
                </c:pt>
                <c:pt idx="85">
                  <c:v>28.096500000000002</c:v>
                </c:pt>
                <c:pt idx="86">
                  <c:v>29.429999999999996</c:v>
                </c:pt>
                <c:pt idx="87">
                  <c:v>30.824999999999999</c:v>
                </c:pt>
                <c:pt idx="88">
                  <c:v>32.287499999999994</c:v>
                </c:pt>
                <c:pt idx="89">
                  <c:v>33.819000000000003</c:v>
                </c:pt>
                <c:pt idx="90">
                  <c:v>35.424000000000007</c:v>
                </c:pt>
                <c:pt idx="91">
                  <c:v>37.103999999999999</c:v>
                </c:pt>
                <c:pt idx="92">
                  <c:v>38.863500000000002</c:v>
                </c:pt>
                <c:pt idx="93">
                  <c:v>40.707000000000001</c:v>
                </c:pt>
                <c:pt idx="94">
                  <c:v>42.637499999999996</c:v>
                </c:pt>
                <c:pt idx="95">
                  <c:v>44.661000000000001</c:v>
                </c:pt>
                <c:pt idx="96">
                  <c:v>46.779000000000003</c:v>
                </c:pt>
                <c:pt idx="97">
                  <c:v>48.997500000000002</c:v>
                </c:pt>
                <c:pt idx="98">
                  <c:v>51.322500000000005</c:v>
                </c:pt>
                <c:pt idx="99">
                  <c:v>53.756999999999998</c:v>
                </c:pt>
                <c:pt idx="100">
                  <c:v>56.305500000000002</c:v>
                </c:pt>
                <c:pt idx="101">
                  <c:v>58.977000000000004</c:v>
                </c:pt>
                <c:pt idx="102">
                  <c:v>61.774499999999996</c:v>
                </c:pt>
                <c:pt idx="103">
                  <c:v>64.705500000000001</c:v>
                </c:pt>
                <c:pt idx="104">
                  <c:v>67.774500000000003</c:v>
                </c:pt>
                <c:pt idx="105">
                  <c:v>70.98899999999999</c:v>
                </c:pt>
                <c:pt idx="106">
                  <c:v>74.356499999999997</c:v>
                </c:pt>
                <c:pt idx="107">
                  <c:v>77.88300000000001</c:v>
                </c:pt>
                <c:pt idx="108">
                  <c:v>81.577500000000001</c:v>
                </c:pt>
                <c:pt idx="109">
                  <c:v>85.447500000000005</c:v>
                </c:pt>
                <c:pt idx="110">
                  <c:v>89.500500000000002</c:v>
                </c:pt>
                <c:pt idx="111">
                  <c:v>93.745499999999993</c:v>
                </c:pt>
                <c:pt idx="112">
                  <c:v>98.191500000000019</c:v>
                </c:pt>
                <c:pt idx="113">
                  <c:v>102.84899999999999</c:v>
                </c:pt>
                <c:pt idx="114">
                  <c:v>107.7285</c:v>
                </c:pt>
                <c:pt idx="115">
                  <c:v>112.83750000000001</c:v>
                </c:pt>
                <c:pt idx="116">
                  <c:v>118.191</c:v>
                </c:pt>
                <c:pt idx="117">
                  <c:v>123.79649999999999</c:v>
                </c:pt>
                <c:pt idx="118">
                  <c:v>129.66899999999998</c:v>
                </c:pt>
                <c:pt idx="119">
                  <c:v>135.81899999999999</c:v>
                </c:pt>
                <c:pt idx="120">
                  <c:v>142.26149999999998</c:v>
                </c:pt>
                <c:pt idx="121">
                  <c:v>149.01</c:v>
                </c:pt>
                <c:pt idx="122">
                  <c:v>156.07500000000002</c:v>
                </c:pt>
                <c:pt idx="123">
                  <c:v>163.48499999999999</c:v>
                </c:pt>
                <c:pt idx="124">
                  <c:v>171.24</c:v>
                </c:pt>
                <c:pt idx="125">
                  <c:v>179.35499999999999</c:v>
                </c:pt>
                <c:pt idx="126">
                  <c:v>187.85999999999999</c:v>
                </c:pt>
                <c:pt idx="127">
                  <c:v>196.77</c:v>
                </c:pt>
                <c:pt idx="128">
                  <c:v>206.11499999999998</c:v>
                </c:pt>
                <c:pt idx="129">
                  <c:v>215.88</c:v>
                </c:pt>
                <c:pt idx="130">
                  <c:v>226.125</c:v>
                </c:pt>
                <c:pt idx="131">
                  <c:v>236.85</c:v>
                </c:pt>
                <c:pt idx="132">
                  <c:v>248.08500000000001</c:v>
                </c:pt>
                <c:pt idx="133">
                  <c:v>259.85999999999996</c:v>
                </c:pt>
                <c:pt idx="134">
                  <c:v>272.19000000000005</c:v>
                </c:pt>
                <c:pt idx="135">
                  <c:v>285.09000000000003</c:v>
                </c:pt>
                <c:pt idx="136">
                  <c:v>298.62</c:v>
                </c:pt>
                <c:pt idx="137">
                  <c:v>312.78000000000003</c:v>
                </c:pt>
                <c:pt idx="138">
                  <c:v>327.61500000000001</c:v>
                </c:pt>
                <c:pt idx="139">
                  <c:v>343.15499999999997</c:v>
                </c:pt>
                <c:pt idx="140">
                  <c:v>359.43</c:v>
                </c:pt>
                <c:pt idx="141">
                  <c:v>376.48499999999996</c:v>
                </c:pt>
                <c:pt idx="142">
                  <c:v>394.33499999999998</c:v>
                </c:pt>
                <c:pt idx="143">
                  <c:v>413.03999999999996</c:v>
                </c:pt>
                <c:pt idx="144">
                  <c:v>432.64500000000004</c:v>
                </c:pt>
                <c:pt idx="145">
                  <c:v>453.16499999999996</c:v>
                </c:pt>
                <c:pt idx="146">
                  <c:v>474.65999999999997</c:v>
                </c:pt>
                <c:pt idx="147">
                  <c:v>497.17500000000001</c:v>
                </c:pt>
                <c:pt idx="148">
                  <c:v>520.755</c:v>
                </c:pt>
                <c:pt idx="149">
                  <c:v>545.46</c:v>
                </c:pt>
                <c:pt idx="150">
                  <c:v>571.33500000000004</c:v>
                </c:pt>
                <c:pt idx="151">
                  <c:v>598.42499999999995</c:v>
                </c:pt>
                <c:pt idx="152">
                  <c:v>626.81999999999994</c:v>
                </c:pt>
                <c:pt idx="153">
                  <c:v>656.55</c:v>
                </c:pt>
                <c:pt idx="154">
                  <c:v>687.68999999999994</c:v>
                </c:pt>
                <c:pt idx="155">
                  <c:v>720.31500000000005</c:v>
                </c:pt>
                <c:pt idx="156">
                  <c:v>754.47</c:v>
                </c:pt>
                <c:pt idx="157">
                  <c:v>790.26</c:v>
                </c:pt>
                <c:pt idx="158">
                  <c:v>827.74500000000012</c:v>
                </c:pt>
                <c:pt idx="159">
                  <c:v>867.0150000000001</c:v>
                </c:pt>
                <c:pt idx="160">
                  <c:v>908.12999999999988</c:v>
                </c:pt>
                <c:pt idx="161">
                  <c:v>951.21000000000015</c:v>
                </c:pt>
                <c:pt idx="162">
                  <c:v>996.33</c:v>
                </c:pt>
                <c:pt idx="163">
                  <c:v>1043.5949999999998</c:v>
                </c:pt>
                <c:pt idx="164">
                  <c:v>1093.095</c:v>
                </c:pt>
                <c:pt idx="165">
                  <c:v>1144.9499999999998</c:v>
                </c:pt>
                <c:pt idx="166">
                  <c:v>1199.25</c:v>
                </c:pt>
                <c:pt idx="167">
                  <c:v>1256.145</c:v>
                </c:pt>
                <c:pt idx="168">
                  <c:v>1315.7250000000001</c:v>
                </c:pt>
                <c:pt idx="169">
                  <c:v>1378.1249999999998</c:v>
                </c:pt>
                <c:pt idx="170">
                  <c:v>1443.4949999999999</c:v>
                </c:pt>
                <c:pt idx="171">
                  <c:v>1512</c:v>
                </c:pt>
                <c:pt idx="172">
                  <c:v>1583.7</c:v>
                </c:pt>
                <c:pt idx="173">
                  <c:v>1658.8500000000001</c:v>
                </c:pt>
                <c:pt idx="174">
                  <c:v>1737.4500000000003</c:v>
                </c:pt>
                <c:pt idx="175">
                  <c:v>1819.95</c:v>
                </c:pt>
                <c:pt idx="176">
                  <c:v>1906.1999999999998</c:v>
                </c:pt>
                <c:pt idx="177">
                  <c:v>1996.6499999999999</c:v>
                </c:pt>
                <c:pt idx="178">
                  <c:v>2091.3000000000002</c:v>
                </c:pt>
                <c:pt idx="179">
                  <c:v>2190.6</c:v>
                </c:pt>
                <c:pt idx="180">
                  <c:v>2294.4</c:v>
                </c:pt>
                <c:pt idx="181">
                  <c:v>2403.3000000000002</c:v>
                </c:pt>
                <c:pt idx="182">
                  <c:v>2517.2999999999997</c:v>
                </c:pt>
                <c:pt idx="183">
                  <c:v>2636.7000000000003</c:v>
                </c:pt>
                <c:pt idx="184">
                  <c:v>2761.8</c:v>
                </c:pt>
                <c:pt idx="185">
                  <c:v>2892.7500000000005</c:v>
                </c:pt>
                <c:pt idx="186">
                  <c:v>3030.0000000000005</c:v>
                </c:pt>
              </c:numCache>
            </c:numRef>
          </c:xVal>
          <c:yVal>
            <c:numRef>
              <c:f>total!$O$6:$O$191</c:f>
              <c:numCache>
                <c:formatCode>General</c:formatCode>
                <c:ptCount val="186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1B0-43C8-8E81-85CF7C537C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2055424"/>
        <c:axId val="92056960"/>
      </c:scatterChart>
      <c:valAx>
        <c:axId val="92055424"/>
        <c:scaling>
          <c:logBase val="10"/>
          <c:orientation val="minMax"/>
          <c:max val="1000"/>
          <c:min val="1"/>
        </c:scaling>
        <c:delete val="0"/>
        <c:axPos val="b"/>
        <c:numFmt formatCode="General" sourceLinked="1"/>
        <c:majorTickMark val="out"/>
        <c:minorTickMark val="none"/>
        <c:tickLblPos val="nextTo"/>
        <c:crossAx val="92056960"/>
        <c:crosses val="autoZero"/>
        <c:crossBetween val="midCat"/>
      </c:valAx>
      <c:valAx>
        <c:axId val="9205696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K/phi Gy.cm2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205542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proton!$H$7:$H$191</c:f>
              <c:numCache>
                <c:formatCode>General</c:formatCode>
                <c:ptCount val="185"/>
                <c:pt idx="0">
                  <c:v>0.60000000000000009</c:v>
                </c:pt>
                <c:pt idx="1">
                  <c:v>0.62845499999999999</c:v>
                </c:pt>
                <c:pt idx="2">
                  <c:v>0.65827500000000005</c:v>
                </c:pt>
                <c:pt idx="3">
                  <c:v>0.68948999999999994</c:v>
                </c:pt>
                <c:pt idx="4">
                  <c:v>0.7222050000000001</c:v>
                </c:pt>
                <c:pt idx="5">
                  <c:v>0.75644999999999984</c:v>
                </c:pt>
                <c:pt idx="6">
                  <c:v>0.79234499999999997</c:v>
                </c:pt>
                <c:pt idx="7">
                  <c:v>0.82991999999999999</c:v>
                </c:pt>
                <c:pt idx="8">
                  <c:v>0.86929499999999993</c:v>
                </c:pt>
                <c:pt idx="9">
                  <c:v>0.91051499999999996</c:v>
                </c:pt>
                <c:pt idx="10">
                  <c:v>0.95371499999999998</c:v>
                </c:pt>
                <c:pt idx="11">
                  <c:v>0.99895499999999993</c:v>
                </c:pt>
                <c:pt idx="12">
                  <c:v>1.04634</c:v>
                </c:pt>
                <c:pt idx="13">
                  <c:v>1.09596</c:v>
                </c:pt>
                <c:pt idx="14">
                  <c:v>1.14795</c:v>
                </c:pt>
                <c:pt idx="15">
                  <c:v>1.2023999999999999</c:v>
                </c:pt>
                <c:pt idx="16">
                  <c:v>1.25943</c:v>
                </c:pt>
                <c:pt idx="17">
                  <c:v>1.3191750000000002</c:v>
                </c:pt>
                <c:pt idx="18">
                  <c:v>1.3817550000000001</c:v>
                </c:pt>
                <c:pt idx="19">
                  <c:v>1.44729</c:v>
                </c:pt>
                <c:pt idx="20">
                  <c:v>1.5159</c:v>
                </c:pt>
                <c:pt idx="21">
                  <c:v>1.5879000000000001</c:v>
                </c:pt>
                <c:pt idx="22">
                  <c:v>1.6632</c:v>
                </c:pt>
                <c:pt idx="23">
                  <c:v>1.7421</c:v>
                </c:pt>
                <c:pt idx="24">
                  <c:v>1.8247499999999999</c:v>
                </c:pt>
                <c:pt idx="25">
                  <c:v>1.9113</c:v>
                </c:pt>
                <c:pt idx="26">
                  <c:v>2.0019</c:v>
                </c:pt>
                <c:pt idx="27">
                  <c:v>2.0968499999999999</c:v>
                </c:pt>
                <c:pt idx="28">
                  <c:v>2.1962999999999999</c:v>
                </c:pt>
                <c:pt idx="29">
                  <c:v>2.3005500000000003</c:v>
                </c:pt>
                <c:pt idx="30">
                  <c:v>2.4096000000000002</c:v>
                </c:pt>
                <c:pt idx="31">
                  <c:v>2.5238999999999998</c:v>
                </c:pt>
                <c:pt idx="32">
                  <c:v>2.6435999999999997</c:v>
                </c:pt>
                <c:pt idx="33">
                  <c:v>2.7689999999999997</c:v>
                </c:pt>
                <c:pt idx="34">
                  <c:v>2.9003999999999999</c:v>
                </c:pt>
                <c:pt idx="35">
                  <c:v>3.0379499999999999</c:v>
                </c:pt>
                <c:pt idx="36">
                  <c:v>3.1820999999999997</c:v>
                </c:pt>
                <c:pt idx="37">
                  <c:v>3.3330000000000002</c:v>
                </c:pt>
                <c:pt idx="38">
                  <c:v>3.4910999999999994</c:v>
                </c:pt>
                <c:pt idx="39">
                  <c:v>3.6566999999999998</c:v>
                </c:pt>
                <c:pt idx="40">
                  <c:v>3.8300999999999998</c:v>
                </c:pt>
                <c:pt idx="41">
                  <c:v>4.0117499999999993</c:v>
                </c:pt>
                <c:pt idx="42">
                  <c:v>4.2021000000000006</c:v>
                </c:pt>
                <c:pt idx="43">
                  <c:v>4.4014499999999996</c:v>
                </c:pt>
                <c:pt idx="44">
                  <c:v>4.6102499999999997</c:v>
                </c:pt>
                <c:pt idx="45">
                  <c:v>4.8289499999999999</c:v>
                </c:pt>
                <c:pt idx="46">
                  <c:v>5.0579999999999998</c:v>
                </c:pt>
                <c:pt idx="47">
                  <c:v>5.2978499999999995</c:v>
                </c:pt>
                <c:pt idx="48">
                  <c:v>5.5490999999999993</c:v>
                </c:pt>
                <c:pt idx="49">
                  <c:v>5.8123500000000003</c:v>
                </c:pt>
                <c:pt idx="50">
                  <c:v>6.08805</c:v>
                </c:pt>
                <c:pt idx="51">
                  <c:v>6.3768000000000002</c:v>
                </c:pt>
                <c:pt idx="52">
                  <c:v>6.6793500000000003</c:v>
                </c:pt>
                <c:pt idx="53">
                  <c:v>6.9961499999999992</c:v>
                </c:pt>
                <c:pt idx="54">
                  <c:v>7.3279500000000004</c:v>
                </c:pt>
                <c:pt idx="55">
                  <c:v>7.675650000000001</c:v>
                </c:pt>
                <c:pt idx="56">
                  <c:v>8.0396999999999998</c:v>
                </c:pt>
                <c:pt idx="57">
                  <c:v>8.4209999999999994</c:v>
                </c:pt>
                <c:pt idx="58">
                  <c:v>8.820450000000001</c:v>
                </c:pt>
                <c:pt idx="59">
                  <c:v>9.2389500000000009</c:v>
                </c:pt>
                <c:pt idx="60">
                  <c:v>9.6771000000000011</c:v>
                </c:pt>
                <c:pt idx="61">
                  <c:v>10.136100000000001</c:v>
                </c:pt>
                <c:pt idx="62">
                  <c:v>10.616999999999999</c:v>
                </c:pt>
                <c:pt idx="63">
                  <c:v>11.12055</c:v>
                </c:pt>
                <c:pt idx="64">
                  <c:v>11.648100000000001</c:v>
                </c:pt>
                <c:pt idx="65">
                  <c:v>12.200550000000002</c:v>
                </c:pt>
                <c:pt idx="66">
                  <c:v>12.779249999999999</c:v>
                </c:pt>
                <c:pt idx="67">
                  <c:v>13.385400000000001</c:v>
                </c:pt>
                <c:pt idx="68">
                  <c:v>14.020350000000001</c:v>
                </c:pt>
                <c:pt idx="69">
                  <c:v>14.685449999999999</c:v>
                </c:pt>
                <c:pt idx="70">
                  <c:v>15.3825</c:v>
                </c:pt>
                <c:pt idx="71">
                  <c:v>16.111499999999999</c:v>
                </c:pt>
                <c:pt idx="72">
                  <c:v>16.876500000000004</c:v>
                </c:pt>
                <c:pt idx="73">
                  <c:v>17.675999999999998</c:v>
                </c:pt>
                <c:pt idx="74">
                  <c:v>18.514499999999998</c:v>
                </c:pt>
                <c:pt idx="75">
                  <c:v>19.3935</c:v>
                </c:pt>
                <c:pt idx="76">
                  <c:v>20.313000000000002</c:v>
                </c:pt>
                <c:pt idx="77">
                  <c:v>21.276</c:v>
                </c:pt>
                <c:pt idx="78">
                  <c:v>22.285499999999999</c:v>
                </c:pt>
                <c:pt idx="79">
                  <c:v>23.343</c:v>
                </c:pt>
                <c:pt idx="80">
                  <c:v>24.45</c:v>
                </c:pt>
                <c:pt idx="81">
                  <c:v>25.609500000000001</c:v>
                </c:pt>
                <c:pt idx="82">
                  <c:v>26.8245</c:v>
                </c:pt>
                <c:pt idx="83">
                  <c:v>28.096500000000002</c:v>
                </c:pt>
                <c:pt idx="84">
                  <c:v>29.429999999999996</c:v>
                </c:pt>
                <c:pt idx="85">
                  <c:v>30.824999999999999</c:v>
                </c:pt>
                <c:pt idx="86">
                  <c:v>32.287499999999994</c:v>
                </c:pt>
                <c:pt idx="87">
                  <c:v>33.819000000000003</c:v>
                </c:pt>
                <c:pt idx="88">
                  <c:v>35.424000000000007</c:v>
                </c:pt>
                <c:pt idx="89">
                  <c:v>37.103999999999999</c:v>
                </c:pt>
                <c:pt idx="90">
                  <c:v>38.863500000000002</c:v>
                </c:pt>
                <c:pt idx="91">
                  <c:v>40.707000000000001</c:v>
                </c:pt>
                <c:pt idx="92">
                  <c:v>42.637499999999996</c:v>
                </c:pt>
                <c:pt idx="93">
                  <c:v>44.661000000000001</c:v>
                </c:pt>
                <c:pt idx="94">
                  <c:v>46.779000000000003</c:v>
                </c:pt>
                <c:pt idx="95">
                  <c:v>48.997500000000002</c:v>
                </c:pt>
                <c:pt idx="96">
                  <c:v>51.322500000000005</c:v>
                </c:pt>
                <c:pt idx="97">
                  <c:v>53.756999999999998</c:v>
                </c:pt>
                <c:pt idx="98">
                  <c:v>56.305500000000002</c:v>
                </c:pt>
                <c:pt idx="99">
                  <c:v>58.977000000000004</c:v>
                </c:pt>
                <c:pt idx="100">
                  <c:v>61.774499999999996</c:v>
                </c:pt>
                <c:pt idx="101">
                  <c:v>64.705500000000001</c:v>
                </c:pt>
                <c:pt idx="102">
                  <c:v>67.774500000000003</c:v>
                </c:pt>
                <c:pt idx="103">
                  <c:v>70.98899999999999</c:v>
                </c:pt>
                <c:pt idx="104">
                  <c:v>74.356499999999997</c:v>
                </c:pt>
                <c:pt idx="105">
                  <c:v>77.88300000000001</c:v>
                </c:pt>
                <c:pt idx="106">
                  <c:v>81.577500000000001</c:v>
                </c:pt>
                <c:pt idx="107">
                  <c:v>85.447500000000005</c:v>
                </c:pt>
                <c:pt idx="108">
                  <c:v>89.500500000000002</c:v>
                </c:pt>
                <c:pt idx="109">
                  <c:v>93.745499999999993</c:v>
                </c:pt>
                <c:pt idx="110">
                  <c:v>98.191500000000019</c:v>
                </c:pt>
                <c:pt idx="111">
                  <c:v>102.84899999999999</c:v>
                </c:pt>
                <c:pt idx="112">
                  <c:v>107.7285</c:v>
                </c:pt>
                <c:pt idx="113">
                  <c:v>112.83750000000001</c:v>
                </c:pt>
                <c:pt idx="114">
                  <c:v>118.191</c:v>
                </c:pt>
                <c:pt idx="115">
                  <c:v>123.79649999999999</c:v>
                </c:pt>
                <c:pt idx="116">
                  <c:v>129.66899999999998</c:v>
                </c:pt>
                <c:pt idx="117">
                  <c:v>135.81899999999999</c:v>
                </c:pt>
                <c:pt idx="118">
                  <c:v>142.26149999999998</c:v>
                </c:pt>
                <c:pt idx="119">
                  <c:v>149.01</c:v>
                </c:pt>
                <c:pt idx="120">
                  <c:v>156.07500000000002</c:v>
                </c:pt>
                <c:pt idx="121">
                  <c:v>163.48499999999999</c:v>
                </c:pt>
                <c:pt idx="122">
                  <c:v>171.24</c:v>
                </c:pt>
                <c:pt idx="123">
                  <c:v>179.35499999999999</c:v>
                </c:pt>
                <c:pt idx="124">
                  <c:v>187.85999999999999</c:v>
                </c:pt>
                <c:pt idx="125">
                  <c:v>196.77</c:v>
                </c:pt>
                <c:pt idx="126">
                  <c:v>206.11499999999998</c:v>
                </c:pt>
                <c:pt idx="127">
                  <c:v>215.88</c:v>
                </c:pt>
                <c:pt idx="128">
                  <c:v>226.125</c:v>
                </c:pt>
                <c:pt idx="129">
                  <c:v>236.85</c:v>
                </c:pt>
                <c:pt idx="130">
                  <c:v>248.08500000000001</c:v>
                </c:pt>
                <c:pt idx="131">
                  <c:v>259.85999999999996</c:v>
                </c:pt>
                <c:pt idx="132">
                  <c:v>272.19000000000005</c:v>
                </c:pt>
                <c:pt idx="133">
                  <c:v>285.09000000000003</c:v>
                </c:pt>
                <c:pt idx="134">
                  <c:v>298.62</c:v>
                </c:pt>
                <c:pt idx="135">
                  <c:v>312.78000000000003</c:v>
                </c:pt>
                <c:pt idx="136">
                  <c:v>327.61500000000001</c:v>
                </c:pt>
                <c:pt idx="137">
                  <c:v>343.15499999999997</c:v>
                </c:pt>
                <c:pt idx="138">
                  <c:v>359.43</c:v>
                </c:pt>
                <c:pt idx="139">
                  <c:v>376.48499999999996</c:v>
                </c:pt>
                <c:pt idx="140">
                  <c:v>394.33499999999998</c:v>
                </c:pt>
                <c:pt idx="141">
                  <c:v>413.03999999999996</c:v>
                </c:pt>
                <c:pt idx="142">
                  <c:v>432.64500000000004</c:v>
                </c:pt>
                <c:pt idx="143">
                  <c:v>453.16499999999996</c:v>
                </c:pt>
                <c:pt idx="144">
                  <c:v>474.65999999999997</c:v>
                </c:pt>
                <c:pt idx="145">
                  <c:v>497.17500000000001</c:v>
                </c:pt>
                <c:pt idx="146">
                  <c:v>520.755</c:v>
                </c:pt>
                <c:pt idx="147">
                  <c:v>545.46</c:v>
                </c:pt>
                <c:pt idx="148">
                  <c:v>571.33500000000004</c:v>
                </c:pt>
                <c:pt idx="149">
                  <c:v>598.42499999999995</c:v>
                </c:pt>
                <c:pt idx="150">
                  <c:v>626.81999999999994</c:v>
                </c:pt>
                <c:pt idx="151">
                  <c:v>656.55</c:v>
                </c:pt>
                <c:pt idx="152">
                  <c:v>687.68999999999994</c:v>
                </c:pt>
                <c:pt idx="153">
                  <c:v>720.31500000000005</c:v>
                </c:pt>
                <c:pt idx="154">
                  <c:v>754.47</c:v>
                </c:pt>
                <c:pt idx="155">
                  <c:v>790.26</c:v>
                </c:pt>
                <c:pt idx="156">
                  <c:v>827.74500000000012</c:v>
                </c:pt>
                <c:pt idx="157">
                  <c:v>867.0150000000001</c:v>
                </c:pt>
                <c:pt idx="158">
                  <c:v>908.12999999999988</c:v>
                </c:pt>
                <c:pt idx="159">
                  <c:v>951.21000000000015</c:v>
                </c:pt>
                <c:pt idx="160">
                  <c:v>996.33</c:v>
                </c:pt>
                <c:pt idx="161">
                  <c:v>1043.5949999999998</c:v>
                </c:pt>
                <c:pt idx="162">
                  <c:v>1093.095</c:v>
                </c:pt>
                <c:pt idx="163">
                  <c:v>1144.9499999999998</c:v>
                </c:pt>
                <c:pt idx="164">
                  <c:v>1199.25</c:v>
                </c:pt>
                <c:pt idx="165">
                  <c:v>1256.145</c:v>
                </c:pt>
                <c:pt idx="166">
                  <c:v>1315.7250000000001</c:v>
                </c:pt>
                <c:pt idx="167">
                  <c:v>1378.1249999999998</c:v>
                </c:pt>
                <c:pt idx="168">
                  <c:v>1443.4949999999999</c:v>
                </c:pt>
                <c:pt idx="169">
                  <c:v>1512</c:v>
                </c:pt>
                <c:pt idx="170">
                  <c:v>1583.7</c:v>
                </c:pt>
                <c:pt idx="171">
                  <c:v>1658.8500000000001</c:v>
                </c:pt>
                <c:pt idx="172">
                  <c:v>1737.4500000000003</c:v>
                </c:pt>
                <c:pt idx="173">
                  <c:v>1819.95</c:v>
                </c:pt>
                <c:pt idx="174">
                  <c:v>1906.1999999999998</c:v>
                </c:pt>
                <c:pt idx="175">
                  <c:v>1996.6499999999999</c:v>
                </c:pt>
                <c:pt idx="176">
                  <c:v>2091.3000000000002</c:v>
                </c:pt>
                <c:pt idx="177">
                  <c:v>2190.6</c:v>
                </c:pt>
                <c:pt idx="178">
                  <c:v>2294.4</c:v>
                </c:pt>
                <c:pt idx="179">
                  <c:v>2403.3000000000002</c:v>
                </c:pt>
                <c:pt idx="180">
                  <c:v>2517.2999999999997</c:v>
                </c:pt>
                <c:pt idx="181">
                  <c:v>2636.7000000000003</c:v>
                </c:pt>
                <c:pt idx="182">
                  <c:v>2761.8</c:v>
                </c:pt>
                <c:pt idx="183">
                  <c:v>2892.7500000000005</c:v>
                </c:pt>
                <c:pt idx="184">
                  <c:v>3030.0000000000005</c:v>
                </c:pt>
              </c:numCache>
            </c:numRef>
          </c:xVal>
          <c:yVal>
            <c:numRef>
              <c:f>proton!$J$7:$J$191</c:f>
              <c:numCache>
                <c:formatCode>0.00E+00</c:formatCode>
                <c:ptCount val="185"/>
                <c:pt idx="0">
                  <c:v>1.9676311375950224E-5</c:v>
                </c:pt>
                <c:pt idx="1">
                  <c:v>3.6378034585754976E-4</c:v>
                </c:pt>
                <c:pt idx="2">
                  <c:v>3.808478020064605E-4</c:v>
                </c:pt>
                <c:pt idx="3">
                  <c:v>6.9852387812828964E-4</c:v>
                </c:pt>
                <c:pt idx="4">
                  <c:v>7.312347142895395E-4</c:v>
                </c:pt>
                <c:pt idx="5">
                  <c:v>1.204334186976589E-3</c:v>
                </c:pt>
                <c:pt idx="6">
                  <c:v>1.4897793839941055E-3</c:v>
                </c:pt>
                <c:pt idx="7">
                  <c:v>1.2010565051430785E-3</c:v>
                </c:pt>
                <c:pt idx="8">
                  <c:v>1.3832222407504349E-3</c:v>
                </c:pt>
                <c:pt idx="9">
                  <c:v>2.1085172475009883E-3</c:v>
                </c:pt>
                <c:pt idx="10">
                  <c:v>2.4831970857048598E-3</c:v>
                </c:pt>
                <c:pt idx="11">
                  <c:v>1.1562361082917926E-3</c:v>
                </c:pt>
                <c:pt idx="12">
                  <c:v>3.4819304909339027E-3</c:v>
                </c:pt>
                <c:pt idx="13">
                  <c:v>3.4893562582288878E-3</c:v>
                </c:pt>
                <c:pt idx="14">
                  <c:v>3.4876446941106347E-3</c:v>
                </c:pt>
                <c:pt idx="15">
                  <c:v>3.4795091839909106E-3</c:v>
                </c:pt>
                <c:pt idx="16">
                  <c:v>5.1025953522532228E-3</c:v>
                </c:pt>
                <c:pt idx="17">
                  <c:v>4.3895282991698592E-3</c:v>
                </c:pt>
                <c:pt idx="18">
                  <c:v>4.3978037324193062E-3</c:v>
                </c:pt>
                <c:pt idx="19">
                  <c:v>6.9109926781882377E-3</c:v>
                </c:pt>
                <c:pt idx="20">
                  <c:v>7.4614975953045106E-3</c:v>
                </c:pt>
                <c:pt idx="21">
                  <c:v>5.506806110083585E-3</c:v>
                </c:pt>
                <c:pt idx="22">
                  <c:v>8.90606697322191E-3</c:v>
                </c:pt>
                <c:pt idx="23">
                  <c:v>1.0585346885124585E-2</c:v>
                </c:pt>
                <c:pt idx="24">
                  <c:v>1.0822648467232581E-2</c:v>
                </c:pt>
                <c:pt idx="25">
                  <c:v>1.3827664827791806E-2</c:v>
                </c:pt>
                <c:pt idx="26">
                  <c:v>1.4491745409304146E-2</c:v>
                </c:pt>
                <c:pt idx="27">
                  <c:v>1.6384076252769986E-2</c:v>
                </c:pt>
                <c:pt idx="28">
                  <c:v>2.4789166301121414E-2</c:v>
                </c:pt>
                <c:pt idx="29">
                  <c:v>1.7629668408173784E-2</c:v>
                </c:pt>
                <c:pt idx="30">
                  <c:v>2.8607001679263323E-2</c:v>
                </c:pt>
                <c:pt idx="31">
                  <c:v>2.7021977290272035E-2</c:v>
                </c:pt>
                <c:pt idx="32">
                  <c:v>2.9073683426160579E-2</c:v>
                </c:pt>
                <c:pt idx="33">
                  <c:v>3.6857301797446784E-2</c:v>
                </c:pt>
                <c:pt idx="34">
                  <c:v>4.236676498354916E-2</c:v>
                </c:pt>
                <c:pt idx="35">
                  <c:v>5.1876685312148431E-2</c:v>
                </c:pt>
                <c:pt idx="36">
                  <c:v>5.8912484024078275E-2</c:v>
                </c:pt>
                <c:pt idx="37">
                  <c:v>7.0906965162849389E-2</c:v>
                </c:pt>
                <c:pt idx="38">
                  <c:v>8.3847139369877657E-2</c:v>
                </c:pt>
                <c:pt idx="39">
                  <c:v>9.0469431685139046E-2</c:v>
                </c:pt>
                <c:pt idx="40">
                  <c:v>0.1008864983023475</c:v>
                </c:pt>
                <c:pt idx="41">
                  <c:v>0.12249090148781407</c:v>
                </c:pt>
                <c:pt idx="42">
                  <c:v>0.1227767002814302</c:v>
                </c:pt>
                <c:pt idx="43">
                  <c:v>0.13753565908252469</c:v>
                </c:pt>
                <c:pt idx="44">
                  <c:v>0.15073478797050338</c:v>
                </c:pt>
                <c:pt idx="45">
                  <c:v>0.16976561786498914</c:v>
                </c:pt>
                <c:pt idx="46">
                  <c:v>0.19027800185297228</c:v>
                </c:pt>
                <c:pt idx="47">
                  <c:v>0.18478517987532234</c:v>
                </c:pt>
                <c:pt idx="48">
                  <c:v>0.19433180180954979</c:v>
                </c:pt>
                <c:pt idx="49">
                  <c:v>0.23207617901805092</c:v>
                </c:pt>
                <c:pt idx="50">
                  <c:v>0.19731285785961419</c:v>
                </c:pt>
                <c:pt idx="51">
                  <c:v>0.2186858006870758</c:v>
                </c:pt>
                <c:pt idx="52">
                  <c:v>0.24347649563132179</c:v>
                </c:pt>
                <c:pt idx="53">
                  <c:v>0.27636572271416926</c:v>
                </c:pt>
                <c:pt idx="54">
                  <c:v>0.27783000057068313</c:v>
                </c:pt>
                <c:pt idx="55">
                  <c:v>0.26201265602282764</c:v>
                </c:pt>
                <c:pt idx="56">
                  <c:v>0.32340895434337436</c:v>
                </c:pt>
                <c:pt idx="57">
                  <c:v>0.31804608532379292</c:v>
                </c:pt>
                <c:pt idx="58">
                  <c:v>0.30883167008850798</c:v>
                </c:pt>
                <c:pt idx="59">
                  <c:v>0.32340755474635952</c:v>
                </c:pt>
                <c:pt idx="60">
                  <c:v>0.31929499259614991</c:v>
                </c:pt>
                <c:pt idx="61">
                  <c:v>0.32118947849951629</c:v>
                </c:pt>
                <c:pt idx="62">
                  <c:v>0.32558936461979238</c:v>
                </c:pt>
                <c:pt idx="63">
                  <c:v>0.29447588170326061</c:v>
                </c:pt>
                <c:pt idx="64">
                  <c:v>0.33028523697994377</c:v>
                </c:pt>
                <c:pt idx="65">
                  <c:v>0.31778040746278924</c:v>
                </c:pt>
                <c:pt idx="66">
                  <c:v>0.33282635945890426</c:v>
                </c:pt>
                <c:pt idx="67">
                  <c:v>0.36216972969285</c:v>
                </c:pt>
                <c:pt idx="68">
                  <c:v>0.37729262885139347</c:v>
                </c:pt>
                <c:pt idx="69">
                  <c:v>0.36117962019617206</c:v>
                </c:pt>
                <c:pt idx="70">
                  <c:v>0.34919717917193693</c:v>
                </c:pt>
                <c:pt idx="71">
                  <c:v>0.35930353535670462</c:v>
                </c:pt>
                <c:pt idx="72">
                  <c:v>0.36590842080174285</c:v>
                </c:pt>
                <c:pt idx="73">
                  <c:v>0.34568722116188877</c:v>
                </c:pt>
                <c:pt idx="74">
                  <c:v>0.39643279342505755</c:v>
                </c:pt>
                <c:pt idx="75">
                  <c:v>0.37847411974071432</c:v>
                </c:pt>
                <c:pt idx="76">
                  <c:v>0.38517639909847029</c:v>
                </c:pt>
                <c:pt idx="77">
                  <c:v>0.33263686136416104</c:v>
                </c:pt>
                <c:pt idx="78">
                  <c:v>0.32557014854916277</c:v>
                </c:pt>
                <c:pt idx="79">
                  <c:v>0.37137227266948508</c:v>
                </c:pt>
                <c:pt idx="80">
                  <c:v>0.29368247060985364</c:v>
                </c:pt>
                <c:pt idx="81">
                  <c:v>0.35208283829033732</c:v>
                </c:pt>
                <c:pt idx="82">
                  <c:v>0.32983110246992098</c:v>
                </c:pt>
                <c:pt idx="83">
                  <c:v>0.28871297821071434</c:v>
                </c:pt>
                <c:pt idx="84">
                  <c:v>0.33194342580603192</c:v>
                </c:pt>
                <c:pt idx="85">
                  <c:v>0.28116870973135294</c:v>
                </c:pt>
                <c:pt idx="86">
                  <c:v>0.23819269124480441</c:v>
                </c:pt>
                <c:pt idx="87">
                  <c:v>0.21530046453089172</c:v>
                </c:pt>
                <c:pt idx="88">
                  <c:v>0.30736468916654636</c:v>
                </c:pt>
                <c:pt idx="89">
                  <c:v>0.24162065401391489</c:v>
                </c:pt>
                <c:pt idx="90">
                  <c:v>0.19685793417922393</c:v>
                </c:pt>
                <c:pt idx="91">
                  <c:v>0.14723884775660659</c:v>
                </c:pt>
                <c:pt idx="92">
                  <c:v>0.16042668675989069</c:v>
                </c:pt>
                <c:pt idx="93">
                  <c:v>0.18083993107845558</c:v>
                </c:pt>
                <c:pt idx="94">
                  <c:v>0.12862316489498338</c:v>
                </c:pt>
                <c:pt idx="95">
                  <c:v>9.9267224262890572E-2</c:v>
                </c:pt>
                <c:pt idx="96">
                  <c:v>0.11134428637862559</c:v>
                </c:pt>
                <c:pt idx="97">
                  <c:v>0.14777507987873673</c:v>
                </c:pt>
                <c:pt idx="98">
                  <c:v>0.11411376582416889</c:v>
                </c:pt>
                <c:pt idx="99">
                  <c:v>0.1450254191400335</c:v>
                </c:pt>
                <c:pt idx="100">
                  <c:v>0.10725493601395703</c:v>
                </c:pt>
                <c:pt idx="101">
                  <c:v>7.4875812016378288E-2</c:v>
                </c:pt>
                <c:pt idx="102">
                  <c:v>0.117680735606012</c:v>
                </c:pt>
                <c:pt idx="103">
                  <c:v>0.11299258308493912</c:v>
                </c:pt>
                <c:pt idx="104">
                  <c:v>0.16136470108837764</c:v>
                </c:pt>
                <c:pt idx="105">
                  <c:v>0.10143154201846578</c:v>
                </c:pt>
                <c:pt idx="106">
                  <c:v>0.17703676155311115</c:v>
                </c:pt>
                <c:pt idx="107">
                  <c:v>8.6531107374402089E-2</c:v>
                </c:pt>
                <c:pt idx="108">
                  <c:v>9.0648421797737661E-2</c:v>
                </c:pt>
                <c:pt idx="109">
                  <c:v>8.1388466416384739E-2</c:v>
                </c:pt>
                <c:pt idx="110">
                  <c:v>4.2627393809195849E-2</c:v>
                </c:pt>
                <c:pt idx="111">
                  <c:v>2.9762206672557655E-2</c:v>
                </c:pt>
                <c:pt idx="112">
                  <c:v>3.1167472489132986E-2</c:v>
                </c:pt>
                <c:pt idx="113">
                  <c:v>9.7974208384712533E-2</c:v>
                </c:pt>
                <c:pt idx="114">
                  <c:v>6.8387460975287487E-2</c:v>
                </c:pt>
                <c:pt idx="115">
                  <c:v>5.3741846126914627E-2</c:v>
                </c:pt>
                <c:pt idx="116">
                  <c:v>0.13132106166263374</c:v>
                </c:pt>
                <c:pt idx="117">
                  <c:v>7.861305627817157E-2</c:v>
                </c:pt>
                <c:pt idx="118">
                  <c:v>6.1748883364897783E-2</c:v>
                </c:pt>
                <c:pt idx="119">
                  <c:v>0</c:v>
                </c:pt>
                <c:pt idx="120">
                  <c:v>4.5183145221754963E-2</c:v>
                </c:pt>
                <c:pt idx="121">
                  <c:v>0</c:v>
                </c:pt>
                <c:pt idx="122">
                  <c:v>0</c:v>
                </c:pt>
                <c:pt idx="123">
                  <c:v>2.5973781778764807E-2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605-49F2-AC60-0D02F0262D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2111232"/>
        <c:axId val="92112768"/>
      </c:scatterChart>
      <c:valAx>
        <c:axId val="92111232"/>
        <c:scaling>
          <c:logBase val="10"/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2112768"/>
        <c:crosses val="autoZero"/>
        <c:crossBetween val="midCat"/>
      </c:valAx>
      <c:valAx>
        <c:axId val="92112768"/>
        <c:scaling>
          <c:orientation val="minMax"/>
        </c:scaling>
        <c:delete val="0"/>
        <c:axPos val="l"/>
        <c:majorGridlines/>
        <c:numFmt formatCode="0.00E+00" sourceLinked="1"/>
        <c:majorTickMark val="out"/>
        <c:minorTickMark val="none"/>
        <c:tickLblPos val="nextTo"/>
        <c:crossAx val="921112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HI!$H$5:$H$191</c:f>
              <c:numCache>
                <c:formatCode>General</c:formatCode>
                <c:ptCount val="18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</c:numCache>
            </c:numRef>
          </c:xVal>
          <c:yVal>
            <c:numRef>
              <c:f>HI!$K$5:$K$191</c:f>
              <c:numCache>
                <c:formatCode>0.00E+00</c:formatCode>
                <c:ptCount val="187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582-40DB-8B5B-1868AE4556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605952"/>
        <c:axId val="100607488"/>
      </c:scatterChart>
      <c:valAx>
        <c:axId val="100605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0607488"/>
        <c:crosses val="autoZero"/>
        <c:crossBetween val="midCat"/>
      </c:valAx>
      <c:valAx>
        <c:axId val="1006074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06059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HI!$C$5:$C$191</c:f>
              <c:numCache>
                <c:formatCode>0.00E+00</c:formatCode>
                <c:ptCount val="187"/>
              </c:numCache>
            </c:numRef>
          </c:xVal>
          <c:yVal>
            <c:numRef>
              <c:f>HI!$D$5:$D$191</c:f>
              <c:numCache>
                <c:formatCode>0.00E+00</c:formatCode>
                <c:ptCount val="187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33D-49EB-87F3-6F2BE20D1E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628352"/>
        <c:axId val="100629888"/>
      </c:scatterChart>
      <c:valAx>
        <c:axId val="100628352"/>
        <c:scaling>
          <c:logBase val="10"/>
          <c:orientation val="minMax"/>
          <c:max val="2"/>
          <c:min val="1.0000000000000002E-3"/>
        </c:scaling>
        <c:delete val="0"/>
        <c:axPos val="b"/>
        <c:numFmt formatCode="0.00E+00" sourceLinked="1"/>
        <c:majorTickMark val="out"/>
        <c:minorTickMark val="none"/>
        <c:tickLblPos val="nextTo"/>
        <c:crossAx val="100629888"/>
        <c:crosses val="autoZero"/>
        <c:crossBetween val="midCat"/>
      </c:valAx>
      <c:valAx>
        <c:axId val="100629888"/>
        <c:scaling>
          <c:orientation val="minMax"/>
        </c:scaling>
        <c:delete val="0"/>
        <c:axPos val="l"/>
        <c:majorGridlines/>
        <c:numFmt formatCode="0.00E+00" sourceLinked="1"/>
        <c:majorTickMark val="out"/>
        <c:minorTickMark val="none"/>
        <c:tickLblPos val="nextTo"/>
        <c:crossAx val="1006283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alpha!$H$5:$H$191</c:f>
              <c:numCache>
                <c:formatCode>General</c:formatCode>
                <c:ptCount val="187"/>
                <c:pt idx="0">
                  <c:v>0</c:v>
                </c:pt>
                <c:pt idx="1">
                  <c:v>2.0850000000000001E-8</c:v>
                </c:pt>
                <c:pt idx="2">
                  <c:v>0.60000000000000009</c:v>
                </c:pt>
                <c:pt idx="3">
                  <c:v>0.62845499999999999</c:v>
                </c:pt>
                <c:pt idx="4">
                  <c:v>0.65827500000000005</c:v>
                </c:pt>
                <c:pt idx="5">
                  <c:v>0.68948999999999994</c:v>
                </c:pt>
                <c:pt idx="6">
                  <c:v>0.7222050000000001</c:v>
                </c:pt>
                <c:pt idx="7">
                  <c:v>0.75644999999999984</c:v>
                </c:pt>
                <c:pt idx="8">
                  <c:v>0.79234499999999997</c:v>
                </c:pt>
                <c:pt idx="9">
                  <c:v>0.82991999999999999</c:v>
                </c:pt>
                <c:pt idx="10">
                  <c:v>0.86929499999999993</c:v>
                </c:pt>
                <c:pt idx="11">
                  <c:v>0.91051499999999996</c:v>
                </c:pt>
                <c:pt idx="12">
                  <c:v>0.95371499999999998</c:v>
                </c:pt>
                <c:pt idx="13">
                  <c:v>0.99895499999999993</c:v>
                </c:pt>
                <c:pt idx="14">
                  <c:v>1.04634</c:v>
                </c:pt>
                <c:pt idx="15">
                  <c:v>1.09596</c:v>
                </c:pt>
                <c:pt idx="16">
                  <c:v>1.14795</c:v>
                </c:pt>
                <c:pt idx="17">
                  <c:v>1.2023999999999999</c:v>
                </c:pt>
                <c:pt idx="18">
                  <c:v>1.25943</c:v>
                </c:pt>
                <c:pt idx="19">
                  <c:v>1.3191750000000002</c:v>
                </c:pt>
                <c:pt idx="20">
                  <c:v>1.3817550000000001</c:v>
                </c:pt>
                <c:pt idx="21">
                  <c:v>1.44729</c:v>
                </c:pt>
                <c:pt idx="22">
                  <c:v>1.5159</c:v>
                </c:pt>
                <c:pt idx="23">
                  <c:v>1.5879000000000001</c:v>
                </c:pt>
                <c:pt idx="24">
                  <c:v>1.6632</c:v>
                </c:pt>
                <c:pt idx="25">
                  <c:v>1.7421</c:v>
                </c:pt>
                <c:pt idx="26">
                  <c:v>1.8247499999999999</c:v>
                </c:pt>
                <c:pt idx="27">
                  <c:v>1.9113</c:v>
                </c:pt>
                <c:pt idx="28">
                  <c:v>2.0019</c:v>
                </c:pt>
                <c:pt idx="29">
                  <c:v>2.0968499999999999</c:v>
                </c:pt>
                <c:pt idx="30">
                  <c:v>2.1962999999999999</c:v>
                </c:pt>
                <c:pt idx="31">
                  <c:v>2.3005500000000003</c:v>
                </c:pt>
                <c:pt idx="32">
                  <c:v>2.4096000000000002</c:v>
                </c:pt>
                <c:pt idx="33">
                  <c:v>2.5238999999999998</c:v>
                </c:pt>
                <c:pt idx="34">
                  <c:v>2.6435999999999997</c:v>
                </c:pt>
                <c:pt idx="35">
                  <c:v>2.7689999999999997</c:v>
                </c:pt>
                <c:pt idx="36">
                  <c:v>2.9003999999999999</c:v>
                </c:pt>
                <c:pt idx="37">
                  <c:v>3.0379499999999999</c:v>
                </c:pt>
                <c:pt idx="38">
                  <c:v>3.1820999999999997</c:v>
                </c:pt>
                <c:pt idx="39">
                  <c:v>3.3330000000000002</c:v>
                </c:pt>
                <c:pt idx="40">
                  <c:v>3.4910999999999994</c:v>
                </c:pt>
                <c:pt idx="41">
                  <c:v>3.6566999999999998</c:v>
                </c:pt>
                <c:pt idx="42">
                  <c:v>3.8300999999999998</c:v>
                </c:pt>
                <c:pt idx="43">
                  <c:v>4.0117499999999993</c:v>
                </c:pt>
                <c:pt idx="44">
                  <c:v>4.2021000000000006</c:v>
                </c:pt>
                <c:pt idx="45">
                  <c:v>4.4014499999999996</c:v>
                </c:pt>
                <c:pt idx="46">
                  <c:v>4.6102499999999997</c:v>
                </c:pt>
                <c:pt idx="47">
                  <c:v>4.8289499999999999</c:v>
                </c:pt>
                <c:pt idx="48">
                  <c:v>5.0579999999999998</c:v>
                </c:pt>
                <c:pt idx="49">
                  <c:v>5.2978499999999995</c:v>
                </c:pt>
                <c:pt idx="50">
                  <c:v>5.5490999999999993</c:v>
                </c:pt>
                <c:pt idx="51">
                  <c:v>5.8123500000000003</c:v>
                </c:pt>
                <c:pt idx="52">
                  <c:v>6.08805</c:v>
                </c:pt>
                <c:pt idx="53">
                  <c:v>6.3768000000000002</c:v>
                </c:pt>
                <c:pt idx="54">
                  <c:v>6.6793500000000003</c:v>
                </c:pt>
                <c:pt idx="55">
                  <c:v>6.9961499999999992</c:v>
                </c:pt>
                <c:pt idx="56">
                  <c:v>7.3279500000000004</c:v>
                </c:pt>
                <c:pt idx="57">
                  <c:v>7.675650000000001</c:v>
                </c:pt>
                <c:pt idx="58">
                  <c:v>8.0396999999999998</c:v>
                </c:pt>
                <c:pt idx="59">
                  <c:v>8.4209999999999994</c:v>
                </c:pt>
                <c:pt idx="60">
                  <c:v>8.820450000000001</c:v>
                </c:pt>
                <c:pt idx="61">
                  <c:v>9.2389500000000009</c:v>
                </c:pt>
                <c:pt idx="62">
                  <c:v>9.6771000000000011</c:v>
                </c:pt>
                <c:pt idx="63">
                  <c:v>10.136100000000001</c:v>
                </c:pt>
                <c:pt idx="64">
                  <c:v>10.616999999999999</c:v>
                </c:pt>
                <c:pt idx="65">
                  <c:v>11.12055</c:v>
                </c:pt>
                <c:pt idx="66">
                  <c:v>11.648100000000001</c:v>
                </c:pt>
                <c:pt idx="67">
                  <c:v>12.200550000000002</c:v>
                </c:pt>
                <c:pt idx="68">
                  <c:v>12.779249999999999</c:v>
                </c:pt>
                <c:pt idx="69">
                  <c:v>13.385400000000001</c:v>
                </c:pt>
                <c:pt idx="70">
                  <c:v>14.020350000000001</c:v>
                </c:pt>
                <c:pt idx="71">
                  <c:v>14.685449999999999</c:v>
                </c:pt>
                <c:pt idx="72">
                  <c:v>15.3825</c:v>
                </c:pt>
                <c:pt idx="73">
                  <c:v>16.111499999999999</c:v>
                </c:pt>
                <c:pt idx="74">
                  <c:v>16.876500000000004</c:v>
                </c:pt>
                <c:pt idx="75">
                  <c:v>17.675999999999998</c:v>
                </c:pt>
                <c:pt idx="76">
                  <c:v>18.514499999999998</c:v>
                </c:pt>
                <c:pt idx="77">
                  <c:v>19.3935</c:v>
                </c:pt>
                <c:pt idx="78">
                  <c:v>20.313000000000002</c:v>
                </c:pt>
                <c:pt idx="79">
                  <c:v>21.276</c:v>
                </c:pt>
                <c:pt idx="80">
                  <c:v>22.285499999999999</c:v>
                </c:pt>
                <c:pt idx="81">
                  <c:v>23.343</c:v>
                </c:pt>
                <c:pt idx="82">
                  <c:v>24.45</c:v>
                </c:pt>
                <c:pt idx="83">
                  <c:v>25.609500000000001</c:v>
                </c:pt>
                <c:pt idx="84">
                  <c:v>26.8245</c:v>
                </c:pt>
                <c:pt idx="85">
                  <c:v>28.096500000000002</c:v>
                </c:pt>
                <c:pt idx="86">
                  <c:v>29.429999999999996</c:v>
                </c:pt>
                <c:pt idx="87">
                  <c:v>30.824999999999999</c:v>
                </c:pt>
                <c:pt idx="88">
                  <c:v>32.287499999999994</c:v>
                </c:pt>
                <c:pt idx="89">
                  <c:v>33.819000000000003</c:v>
                </c:pt>
                <c:pt idx="90">
                  <c:v>35.424000000000007</c:v>
                </c:pt>
                <c:pt idx="91">
                  <c:v>37.103999999999999</c:v>
                </c:pt>
                <c:pt idx="92">
                  <c:v>38.863500000000002</c:v>
                </c:pt>
                <c:pt idx="93">
                  <c:v>40.707000000000001</c:v>
                </c:pt>
                <c:pt idx="94">
                  <c:v>42.637499999999996</c:v>
                </c:pt>
                <c:pt idx="95">
                  <c:v>44.661000000000001</c:v>
                </c:pt>
                <c:pt idx="96">
                  <c:v>46.779000000000003</c:v>
                </c:pt>
                <c:pt idx="97">
                  <c:v>48.997500000000002</c:v>
                </c:pt>
                <c:pt idx="98">
                  <c:v>51.322500000000005</c:v>
                </c:pt>
                <c:pt idx="99">
                  <c:v>53.756999999999998</c:v>
                </c:pt>
                <c:pt idx="100">
                  <c:v>56.305500000000002</c:v>
                </c:pt>
                <c:pt idx="101">
                  <c:v>58.977000000000004</c:v>
                </c:pt>
                <c:pt idx="102">
                  <c:v>61.774499999999996</c:v>
                </c:pt>
                <c:pt idx="103">
                  <c:v>64.705500000000001</c:v>
                </c:pt>
                <c:pt idx="104">
                  <c:v>67.774500000000003</c:v>
                </c:pt>
                <c:pt idx="105">
                  <c:v>70.98899999999999</c:v>
                </c:pt>
                <c:pt idx="106">
                  <c:v>74.356499999999997</c:v>
                </c:pt>
                <c:pt idx="107">
                  <c:v>77.88300000000001</c:v>
                </c:pt>
                <c:pt idx="108">
                  <c:v>81.577500000000001</c:v>
                </c:pt>
                <c:pt idx="109">
                  <c:v>85.447500000000005</c:v>
                </c:pt>
                <c:pt idx="110">
                  <c:v>89.500500000000002</c:v>
                </c:pt>
                <c:pt idx="111">
                  <c:v>93.745499999999993</c:v>
                </c:pt>
                <c:pt idx="112">
                  <c:v>98.191500000000019</c:v>
                </c:pt>
                <c:pt idx="113">
                  <c:v>102.84899999999999</c:v>
                </c:pt>
                <c:pt idx="114">
                  <c:v>107.7285</c:v>
                </c:pt>
                <c:pt idx="115">
                  <c:v>112.83750000000001</c:v>
                </c:pt>
                <c:pt idx="116">
                  <c:v>118.191</c:v>
                </c:pt>
                <c:pt idx="117">
                  <c:v>123.79649999999999</c:v>
                </c:pt>
                <c:pt idx="118">
                  <c:v>129.66899999999998</c:v>
                </c:pt>
                <c:pt idx="119">
                  <c:v>135.81899999999999</c:v>
                </c:pt>
                <c:pt idx="120">
                  <c:v>142.26149999999998</c:v>
                </c:pt>
                <c:pt idx="121">
                  <c:v>149.01</c:v>
                </c:pt>
                <c:pt idx="122">
                  <c:v>156.07500000000002</c:v>
                </c:pt>
                <c:pt idx="123">
                  <c:v>163.48499999999999</c:v>
                </c:pt>
                <c:pt idx="124">
                  <c:v>171.24</c:v>
                </c:pt>
                <c:pt idx="125">
                  <c:v>179.35499999999999</c:v>
                </c:pt>
                <c:pt idx="126">
                  <c:v>187.85999999999999</c:v>
                </c:pt>
                <c:pt idx="127">
                  <c:v>196.77</c:v>
                </c:pt>
                <c:pt idx="128">
                  <c:v>206.11499999999998</c:v>
                </c:pt>
                <c:pt idx="129">
                  <c:v>215.88</c:v>
                </c:pt>
                <c:pt idx="130">
                  <c:v>226.125</c:v>
                </c:pt>
                <c:pt idx="131">
                  <c:v>236.85</c:v>
                </c:pt>
                <c:pt idx="132">
                  <c:v>248.08500000000001</c:v>
                </c:pt>
                <c:pt idx="133">
                  <c:v>259.85999999999996</c:v>
                </c:pt>
                <c:pt idx="134">
                  <c:v>272.19000000000005</c:v>
                </c:pt>
                <c:pt idx="135">
                  <c:v>285.09000000000003</c:v>
                </c:pt>
                <c:pt idx="136">
                  <c:v>298.62</c:v>
                </c:pt>
                <c:pt idx="137">
                  <c:v>312.78000000000003</c:v>
                </c:pt>
                <c:pt idx="138">
                  <c:v>327.61500000000001</c:v>
                </c:pt>
                <c:pt idx="139">
                  <c:v>343.15499999999997</c:v>
                </c:pt>
                <c:pt idx="140">
                  <c:v>359.43</c:v>
                </c:pt>
                <c:pt idx="141">
                  <c:v>376.48499999999996</c:v>
                </c:pt>
                <c:pt idx="142">
                  <c:v>394.33499999999998</c:v>
                </c:pt>
                <c:pt idx="143">
                  <c:v>413.03999999999996</c:v>
                </c:pt>
                <c:pt idx="144">
                  <c:v>432.64500000000004</c:v>
                </c:pt>
                <c:pt idx="145">
                  <c:v>453.16499999999996</c:v>
                </c:pt>
                <c:pt idx="146">
                  <c:v>474.65999999999997</c:v>
                </c:pt>
                <c:pt idx="147">
                  <c:v>497.17500000000001</c:v>
                </c:pt>
                <c:pt idx="148">
                  <c:v>520.755</c:v>
                </c:pt>
                <c:pt idx="149">
                  <c:v>545.46</c:v>
                </c:pt>
                <c:pt idx="150">
                  <c:v>571.33500000000004</c:v>
                </c:pt>
                <c:pt idx="151">
                  <c:v>598.42499999999995</c:v>
                </c:pt>
                <c:pt idx="152">
                  <c:v>626.81999999999994</c:v>
                </c:pt>
                <c:pt idx="153">
                  <c:v>656.55</c:v>
                </c:pt>
                <c:pt idx="154">
                  <c:v>687.68999999999994</c:v>
                </c:pt>
                <c:pt idx="155">
                  <c:v>720.31500000000005</c:v>
                </c:pt>
                <c:pt idx="156">
                  <c:v>754.47</c:v>
                </c:pt>
                <c:pt idx="157">
                  <c:v>790.26</c:v>
                </c:pt>
                <c:pt idx="158">
                  <c:v>827.74500000000012</c:v>
                </c:pt>
                <c:pt idx="159">
                  <c:v>867.0150000000001</c:v>
                </c:pt>
                <c:pt idx="160">
                  <c:v>908.12999999999988</c:v>
                </c:pt>
                <c:pt idx="161">
                  <c:v>951.21000000000015</c:v>
                </c:pt>
                <c:pt idx="162">
                  <c:v>996.33</c:v>
                </c:pt>
                <c:pt idx="163">
                  <c:v>1043.5949999999998</c:v>
                </c:pt>
                <c:pt idx="164">
                  <c:v>1093.095</c:v>
                </c:pt>
                <c:pt idx="165">
                  <c:v>1144.9499999999998</c:v>
                </c:pt>
                <c:pt idx="166">
                  <c:v>1199.25</c:v>
                </c:pt>
                <c:pt idx="167">
                  <c:v>1256.145</c:v>
                </c:pt>
                <c:pt idx="168">
                  <c:v>1315.7250000000001</c:v>
                </c:pt>
                <c:pt idx="169">
                  <c:v>1378.1249999999998</c:v>
                </c:pt>
                <c:pt idx="170">
                  <c:v>1443.4949999999999</c:v>
                </c:pt>
                <c:pt idx="171">
                  <c:v>1512</c:v>
                </c:pt>
                <c:pt idx="172">
                  <c:v>1583.7</c:v>
                </c:pt>
                <c:pt idx="173">
                  <c:v>1658.8500000000001</c:v>
                </c:pt>
                <c:pt idx="174">
                  <c:v>1737.4500000000003</c:v>
                </c:pt>
                <c:pt idx="175">
                  <c:v>1819.95</c:v>
                </c:pt>
                <c:pt idx="176">
                  <c:v>1906.1999999999998</c:v>
                </c:pt>
                <c:pt idx="177">
                  <c:v>1996.6499999999999</c:v>
                </c:pt>
                <c:pt idx="178">
                  <c:v>2091.3000000000002</c:v>
                </c:pt>
                <c:pt idx="179">
                  <c:v>2190.6</c:v>
                </c:pt>
                <c:pt idx="180">
                  <c:v>2294.4</c:v>
                </c:pt>
                <c:pt idx="181">
                  <c:v>2403.3000000000002</c:v>
                </c:pt>
                <c:pt idx="182">
                  <c:v>2517.2999999999997</c:v>
                </c:pt>
                <c:pt idx="183">
                  <c:v>2636.7000000000003</c:v>
                </c:pt>
                <c:pt idx="184">
                  <c:v>2761.8</c:v>
                </c:pt>
                <c:pt idx="185">
                  <c:v>2892.7500000000005</c:v>
                </c:pt>
                <c:pt idx="186">
                  <c:v>3030.0000000000005</c:v>
                </c:pt>
              </c:numCache>
            </c:numRef>
          </c:xVal>
          <c:yVal>
            <c:numRef>
              <c:f>alpha!$J$5:$J$191</c:f>
              <c:numCache>
                <c:formatCode>0.00E+00</c:formatCode>
                <c:ptCount val="187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2.5606460826806576E-3</c:v>
                </c:pt>
                <c:pt idx="76">
                  <c:v>2.6785999555747129E-3</c:v>
                </c:pt>
                <c:pt idx="77">
                  <c:v>0</c:v>
                </c:pt>
                <c:pt idx="78">
                  <c:v>2.9402778557135133E-3</c:v>
                </c:pt>
                <c:pt idx="79">
                  <c:v>6.1599418771140935E-3</c:v>
                </c:pt>
                <c:pt idx="80">
                  <c:v>0</c:v>
                </c:pt>
                <c:pt idx="81">
                  <c:v>0</c:v>
                </c:pt>
                <c:pt idx="82">
                  <c:v>3.5383430193958276E-3</c:v>
                </c:pt>
                <c:pt idx="83">
                  <c:v>3.7061351398982871E-3</c:v>
                </c:pt>
                <c:pt idx="84">
                  <c:v>3.880365911410835E-3</c:v>
                </c:pt>
                <c:pt idx="85">
                  <c:v>0</c:v>
                </c:pt>
                <c:pt idx="86">
                  <c:v>0</c:v>
                </c:pt>
                <c:pt idx="87">
                  <c:v>4.462995392561158E-3</c:v>
                </c:pt>
                <c:pt idx="88">
                  <c:v>4.6704449263687137E-3</c:v>
                </c:pt>
                <c:pt idx="89">
                  <c:v>4.8931923757020842E-3</c:v>
                </c:pt>
                <c:pt idx="90">
                  <c:v>0</c:v>
                </c:pt>
                <c:pt idx="91">
                  <c:v>1.0738695733951772E-2</c:v>
                </c:pt>
                <c:pt idx="92">
                  <c:v>0</c:v>
                </c:pt>
                <c:pt idx="93">
                  <c:v>0</c:v>
                </c:pt>
                <c:pt idx="94">
                  <c:v>6.1702571830727204E-3</c:v>
                </c:pt>
                <c:pt idx="95">
                  <c:v>0</c:v>
                </c:pt>
                <c:pt idx="96">
                  <c:v>6.7696402576307036E-3</c:v>
                </c:pt>
                <c:pt idx="97">
                  <c:v>0</c:v>
                </c:pt>
                <c:pt idx="98">
                  <c:v>0</c:v>
                </c:pt>
                <c:pt idx="99">
                  <c:v>7.7776357830914048E-3</c:v>
                </c:pt>
                <c:pt idx="100">
                  <c:v>1.6301966546309839E-2</c:v>
                </c:pt>
                <c:pt idx="101">
                  <c:v>2.5592721024711797E-2</c:v>
                </c:pt>
                <c:pt idx="102">
                  <c:v>2.6813734003489256E-2</c:v>
                </c:pt>
                <c:pt idx="103">
                  <c:v>1.8718953004094572E-2</c:v>
                </c:pt>
                <c:pt idx="104">
                  <c:v>9.8067279671676683E-3</c:v>
                </c:pt>
                <c:pt idx="105">
                  <c:v>4.1088212030886945E-2</c:v>
                </c:pt>
                <c:pt idx="106">
                  <c:v>0</c:v>
                </c:pt>
                <c:pt idx="107">
                  <c:v>1.1270171335385087E-2</c:v>
                </c:pt>
                <c:pt idx="108">
                  <c:v>5.9012253851037061E-2</c:v>
                </c:pt>
                <c:pt idx="109">
                  <c:v>2.4723173535543451E-2</c:v>
                </c:pt>
                <c:pt idx="110">
                  <c:v>2.5899549085067902E-2</c:v>
                </c:pt>
                <c:pt idx="111">
                  <c:v>5.4258977610923166E-2</c:v>
                </c:pt>
                <c:pt idx="112">
                  <c:v>4.2627393809195849E-2</c:v>
                </c:pt>
                <c:pt idx="113">
                  <c:v>0.1041677233539518</c:v>
                </c:pt>
                <c:pt idx="114">
                  <c:v>6.2334944978265971E-2</c:v>
                </c:pt>
                <c:pt idx="115">
                  <c:v>6.5316138923141684E-2</c:v>
                </c:pt>
                <c:pt idx="116">
                  <c:v>5.1290595731465605E-2</c:v>
                </c:pt>
                <c:pt idx="117">
                  <c:v>0.10748369225382925</c:v>
                </c:pt>
                <c:pt idx="118">
                  <c:v>0.13132106166263374</c:v>
                </c:pt>
                <c:pt idx="119">
                  <c:v>0.21618590476497182</c:v>
                </c:pt>
                <c:pt idx="120">
                  <c:v>2.0582961121632597E-2</c:v>
                </c:pt>
                <c:pt idx="121">
                  <c:v>0.17246481007634851</c:v>
                </c:pt>
                <c:pt idx="122">
                  <c:v>9.0366290443509925E-2</c:v>
                </c:pt>
                <c:pt idx="123">
                  <c:v>0.16543004239685877</c:v>
                </c:pt>
                <c:pt idx="124">
                  <c:v>9.9100516231874131E-2</c:v>
                </c:pt>
                <c:pt idx="125">
                  <c:v>0.1558426906725888</c:v>
                </c:pt>
                <c:pt idx="126">
                  <c:v>0.13594236640370388</c:v>
                </c:pt>
                <c:pt idx="127">
                  <c:v>0.11389081669043573</c:v>
                </c:pt>
                <c:pt idx="128">
                  <c:v>2.9786232053474967E-2</c:v>
                </c:pt>
                <c:pt idx="129">
                  <c:v>0</c:v>
                </c:pt>
                <c:pt idx="130">
                  <c:v>6.5403062511561583E-2</c:v>
                </c:pt>
                <c:pt idx="131">
                  <c:v>0.13708754448898297</c:v>
                </c:pt>
                <c:pt idx="132">
                  <c:v>3.5893459563456034E-2</c:v>
                </c:pt>
                <c:pt idx="133">
                  <c:v>3.7575042151839599E-2</c:v>
                </c:pt>
                <c:pt idx="134">
                  <c:v>0.15748015885350228</c:v>
                </c:pt>
                <c:pt idx="135">
                  <c:v>4.128290251453768E-2</c:v>
                </c:pt>
                <c:pt idx="136">
                  <c:v>8.6367929405597357E-2</c:v>
                </c:pt>
                <c:pt idx="137">
                  <c:v>0.13580846015952433</c:v>
                </c:pt>
                <c:pt idx="138">
                  <c:v>9.4810957580651958E-2</c:v>
                </c:pt>
                <c:pt idx="139">
                  <c:v>0.19859911224360904</c:v>
                </c:pt>
                <c:pt idx="140">
                  <c:v>5.2011165156526519E-2</c:v>
                </c:pt>
                <c:pt idx="141">
                  <c:v>0.10890753194986121</c:v>
                </c:pt>
                <c:pt idx="142">
                  <c:v>0.11416014402109695</c:v>
                </c:pt>
                <c:pt idx="143">
                  <c:v>0</c:v>
                </c:pt>
                <c:pt idx="144">
                  <c:v>6.2557262153178028E-2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9C2-43D8-8A33-0A978D202E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093440"/>
        <c:axId val="90094976"/>
      </c:scatterChart>
      <c:valAx>
        <c:axId val="90093440"/>
        <c:scaling>
          <c:logBase val="10"/>
          <c:orientation val="minMax"/>
          <c:max val="1000"/>
          <c:min val="1"/>
        </c:scaling>
        <c:delete val="0"/>
        <c:axPos val="b"/>
        <c:numFmt formatCode="General" sourceLinked="1"/>
        <c:majorTickMark val="out"/>
        <c:minorTickMark val="none"/>
        <c:tickLblPos val="nextTo"/>
        <c:crossAx val="90094976"/>
        <c:crosses val="autoZero"/>
        <c:crossBetween val="midCat"/>
      </c:valAx>
      <c:valAx>
        <c:axId val="900949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009344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alpha!$C$5:$C$191</c:f>
              <c:numCache>
                <c:formatCode>0.00E+00</c:formatCode>
                <c:ptCount val="187"/>
                <c:pt idx="0">
                  <c:v>0</c:v>
                </c:pt>
                <c:pt idx="1">
                  <c:v>1.39E-11</c:v>
                </c:pt>
                <c:pt idx="2">
                  <c:v>4.0000000000000002E-4</c:v>
                </c:pt>
                <c:pt idx="3">
                  <c:v>4.1897000000000001E-4</c:v>
                </c:pt>
                <c:pt idx="4">
                  <c:v>4.3885000000000001E-4</c:v>
                </c:pt>
                <c:pt idx="5">
                  <c:v>4.5965999999999997E-4</c:v>
                </c:pt>
                <c:pt idx="6">
                  <c:v>4.8147000000000001E-4</c:v>
                </c:pt>
                <c:pt idx="7">
                  <c:v>5.0429999999999995E-4</c:v>
                </c:pt>
                <c:pt idx="8">
                  <c:v>5.2822999999999998E-4</c:v>
                </c:pt>
                <c:pt idx="9">
                  <c:v>5.5327999999999996E-4</c:v>
                </c:pt>
                <c:pt idx="10">
                  <c:v>5.7952999999999998E-4</c:v>
                </c:pt>
                <c:pt idx="11">
                  <c:v>6.0700999999999995E-4</c:v>
                </c:pt>
                <c:pt idx="12">
                  <c:v>6.3581E-4</c:v>
                </c:pt>
                <c:pt idx="13">
                  <c:v>6.6597E-4</c:v>
                </c:pt>
                <c:pt idx="14">
                  <c:v>6.9755999999999996E-4</c:v>
                </c:pt>
                <c:pt idx="15">
                  <c:v>7.3063999999999996E-4</c:v>
                </c:pt>
                <c:pt idx="16">
                  <c:v>7.6530000000000001E-4</c:v>
                </c:pt>
                <c:pt idx="17">
                  <c:v>8.0159999999999997E-4</c:v>
                </c:pt>
                <c:pt idx="18">
                  <c:v>8.3962000000000001E-4</c:v>
                </c:pt>
                <c:pt idx="19">
                  <c:v>8.7945000000000005E-4</c:v>
                </c:pt>
                <c:pt idx="20">
                  <c:v>9.2117000000000002E-4</c:v>
                </c:pt>
                <c:pt idx="21">
                  <c:v>9.6486E-4</c:v>
                </c:pt>
                <c:pt idx="22">
                  <c:v>1.0106E-3</c:v>
                </c:pt>
                <c:pt idx="23">
                  <c:v>1.0586E-3</c:v>
                </c:pt>
                <c:pt idx="24">
                  <c:v>1.1088000000000001E-3</c:v>
                </c:pt>
                <c:pt idx="25">
                  <c:v>1.1613999999999999E-3</c:v>
                </c:pt>
                <c:pt idx="26">
                  <c:v>1.2164999999999999E-3</c:v>
                </c:pt>
                <c:pt idx="27">
                  <c:v>1.2742000000000001E-3</c:v>
                </c:pt>
                <c:pt idx="28">
                  <c:v>1.3346E-3</c:v>
                </c:pt>
                <c:pt idx="29">
                  <c:v>1.3979000000000001E-3</c:v>
                </c:pt>
                <c:pt idx="30">
                  <c:v>1.4641999999999999E-3</c:v>
                </c:pt>
                <c:pt idx="31">
                  <c:v>1.5337E-3</c:v>
                </c:pt>
                <c:pt idx="32">
                  <c:v>1.6064E-3</c:v>
                </c:pt>
                <c:pt idx="33">
                  <c:v>1.6826E-3</c:v>
                </c:pt>
                <c:pt idx="34">
                  <c:v>1.7623999999999999E-3</c:v>
                </c:pt>
                <c:pt idx="35">
                  <c:v>1.846E-3</c:v>
                </c:pt>
                <c:pt idx="36">
                  <c:v>1.9335999999999999E-3</c:v>
                </c:pt>
                <c:pt idx="37">
                  <c:v>2.0252999999999998E-3</c:v>
                </c:pt>
                <c:pt idx="38">
                  <c:v>2.1213999999999998E-3</c:v>
                </c:pt>
                <c:pt idx="39">
                  <c:v>2.222E-3</c:v>
                </c:pt>
                <c:pt idx="40">
                  <c:v>2.3273999999999999E-3</c:v>
                </c:pt>
                <c:pt idx="41">
                  <c:v>2.4377999999999999E-3</c:v>
                </c:pt>
                <c:pt idx="42">
                  <c:v>2.5533999999999999E-3</c:v>
                </c:pt>
                <c:pt idx="43">
                  <c:v>2.6744999999999998E-3</c:v>
                </c:pt>
                <c:pt idx="44">
                  <c:v>2.8013999999999999E-3</c:v>
                </c:pt>
                <c:pt idx="45">
                  <c:v>2.9342999999999999E-3</c:v>
                </c:pt>
                <c:pt idx="46">
                  <c:v>3.0734999999999998E-3</c:v>
                </c:pt>
                <c:pt idx="47">
                  <c:v>3.2193E-3</c:v>
                </c:pt>
                <c:pt idx="48">
                  <c:v>3.372E-3</c:v>
                </c:pt>
                <c:pt idx="49">
                  <c:v>3.5319000000000001E-3</c:v>
                </c:pt>
                <c:pt idx="50">
                  <c:v>3.6993999999999998E-3</c:v>
                </c:pt>
                <c:pt idx="51">
                  <c:v>3.8749000000000001E-3</c:v>
                </c:pt>
                <c:pt idx="52">
                  <c:v>4.0587000000000002E-3</c:v>
                </c:pt>
                <c:pt idx="53">
                  <c:v>4.2512000000000001E-3</c:v>
                </c:pt>
                <c:pt idx="54">
                  <c:v>4.4529000000000001E-3</c:v>
                </c:pt>
                <c:pt idx="55">
                  <c:v>4.6641E-3</c:v>
                </c:pt>
                <c:pt idx="56">
                  <c:v>4.8853000000000004E-3</c:v>
                </c:pt>
                <c:pt idx="57">
                  <c:v>5.1171000000000003E-3</c:v>
                </c:pt>
                <c:pt idx="58">
                  <c:v>5.3597999999999996E-3</c:v>
                </c:pt>
                <c:pt idx="59">
                  <c:v>5.6140000000000001E-3</c:v>
                </c:pt>
                <c:pt idx="60">
                  <c:v>5.8802999999999998E-3</c:v>
                </c:pt>
                <c:pt idx="61">
                  <c:v>6.1593000000000004E-3</c:v>
                </c:pt>
                <c:pt idx="62">
                  <c:v>6.4514000000000004E-3</c:v>
                </c:pt>
                <c:pt idx="63">
                  <c:v>6.7574000000000002E-3</c:v>
                </c:pt>
                <c:pt idx="64">
                  <c:v>7.0780000000000001E-3</c:v>
                </c:pt>
                <c:pt idx="65">
                  <c:v>7.4136999999999996E-3</c:v>
                </c:pt>
                <c:pt idx="66">
                  <c:v>7.7654000000000004E-3</c:v>
                </c:pt>
                <c:pt idx="67">
                  <c:v>8.1337000000000007E-3</c:v>
                </c:pt>
                <c:pt idx="68">
                  <c:v>8.5194999999999993E-3</c:v>
                </c:pt>
                <c:pt idx="69">
                  <c:v>8.9236000000000003E-3</c:v>
                </c:pt>
                <c:pt idx="70">
                  <c:v>9.3469E-3</c:v>
                </c:pt>
                <c:pt idx="71">
                  <c:v>9.7903E-3</c:v>
                </c:pt>
                <c:pt idx="72">
                  <c:v>1.0255E-2</c:v>
                </c:pt>
                <c:pt idx="73">
                  <c:v>1.0741000000000001E-2</c:v>
                </c:pt>
                <c:pt idx="74">
                  <c:v>1.1251000000000001E-2</c:v>
                </c:pt>
                <c:pt idx="75">
                  <c:v>1.1783999999999999E-2</c:v>
                </c:pt>
                <c:pt idx="76">
                  <c:v>1.2343E-2</c:v>
                </c:pt>
                <c:pt idx="77">
                  <c:v>1.2929E-2</c:v>
                </c:pt>
                <c:pt idx="78">
                  <c:v>1.3542E-2</c:v>
                </c:pt>
                <c:pt idx="79">
                  <c:v>1.4184E-2</c:v>
                </c:pt>
                <c:pt idx="80">
                  <c:v>1.4857E-2</c:v>
                </c:pt>
                <c:pt idx="81">
                  <c:v>1.5561999999999999E-2</c:v>
                </c:pt>
                <c:pt idx="82">
                  <c:v>1.6299999999999999E-2</c:v>
                </c:pt>
                <c:pt idx="83">
                  <c:v>1.7073000000000001E-2</c:v>
                </c:pt>
                <c:pt idx="84">
                  <c:v>1.7883E-2</c:v>
                </c:pt>
                <c:pt idx="85">
                  <c:v>1.8731000000000001E-2</c:v>
                </c:pt>
                <c:pt idx="86">
                  <c:v>1.9619999999999999E-2</c:v>
                </c:pt>
                <c:pt idx="87">
                  <c:v>2.0549999999999999E-2</c:v>
                </c:pt>
                <c:pt idx="88">
                  <c:v>2.1524999999999999E-2</c:v>
                </c:pt>
                <c:pt idx="89">
                  <c:v>2.2546E-2</c:v>
                </c:pt>
                <c:pt idx="90">
                  <c:v>2.3616000000000002E-2</c:v>
                </c:pt>
                <c:pt idx="91">
                  <c:v>2.4736000000000001E-2</c:v>
                </c:pt>
                <c:pt idx="92">
                  <c:v>2.5909000000000001E-2</c:v>
                </c:pt>
                <c:pt idx="93">
                  <c:v>2.7137999999999999E-2</c:v>
                </c:pt>
                <c:pt idx="94">
                  <c:v>2.8424999999999999E-2</c:v>
                </c:pt>
                <c:pt idx="95">
                  <c:v>2.9773999999999998E-2</c:v>
                </c:pt>
                <c:pt idx="96">
                  <c:v>3.1185999999999998E-2</c:v>
                </c:pt>
                <c:pt idx="97">
                  <c:v>3.2665E-2</c:v>
                </c:pt>
                <c:pt idx="98">
                  <c:v>3.4215000000000002E-2</c:v>
                </c:pt>
                <c:pt idx="99">
                  <c:v>3.5838000000000002E-2</c:v>
                </c:pt>
                <c:pt idx="100">
                  <c:v>3.7537000000000001E-2</c:v>
                </c:pt>
                <c:pt idx="101">
                  <c:v>3.9317999999999999E-2</c:v>
                </c:pt>
                <c:pt idx="102">
                  <c:v>4.1182999999999997E-2</c:v>
                </c:pt>
                <c:pt idx="103">
                  <c:v>4.3137000000000002E-2</c:v>
                </c:pt>
                <c:pt idx="104">
                  <c:v>4.5183000000000001E-2</c:v>
                </c:pt>
                <c:pt idx="105">
                  <c:v>4.7326E-2</c:v>
                </c:pt>
                <c:pt idx="106">
                  <c:v>4.9570999999999997E-2</c:v>
                </c:pt>
                <c:pt idx="107">
                  <c:v>5.1922000000000003E-2</c:v>
                </c:pt>
                <c:pt idx="108">
                  <c:v>5.4385000000000003E-2</c:v>
                </c:pt>
                <c:pt idx="109">
                  <c:v>5.6965000000000002E-2</c:v>
                </c:pt>
                <c:pt idx="110">
                  <c:v>5.9666999999999998E-2</c:v>
                </c:pt>
                <c:pt idx="111">
                  <c:v>6.2496999999999997E-2</c:v>
                </c:pt>
                <c:pt idx="112">
                  <c:v>6.5461000000000005E-2</c:v>
                </c:pt>
                <c:pt idx="113">
                  <c:v>6.8566000000000002E-2</c:v>
                </c:pt>
                <c:pt idx="114">
                  <c:v>7.1818999999999994E-2</c:v>
                </c:pt>
                <c:pt idx="115">
                  <c:v>7.5225E-2</c:v>
                </c:pt>
                <c:pt idx="116">
                  <c:v>7.8794000000000003E-2</c:v>
                </c:pt>
                <c:pt idx="117">
                  <c:v>8.2530999999999993E-2</c:v>
                </c:pt>
                <c:pt idx="118">
                  <c:v>8.6445999999999995E-2</c:v>
                </c:pt>
                <c:pt idx="119">
                  <c:v>9.0546000000000001E-2</c:v>
                </c:pt>
                <c:pt idx="120">
                  <c:v>9.4840999999999995E-2</c:v>
                </c:pt>
                <c:pt idx="121">
                  <c:v>9.9339999999999998E-2</c:v>
                </c:pt>
                <c:pt idx="122">
                  <c:v>0.10405</c:v>
                </c:pt>
                <c:pt idx="123">
                  <c:v>0.10899</c:v>
                </c:pt>
                <c:pt idx="124">
                  <c:v>0.11416</c:v>
                </c:pt>
                <c:pt idx="125">
                  <c:v>0.11957</c:v>
                </c:pt>
                <c:pt idx="126">
                  <c:v>0.12523999999999999</c:v>
                </c:pt>
                <c:pt idx="127">
                  <c:v>0.13117999999999999</c:v>
                </c:pt>
                <c:pt idx="128">
                  <c:v>0.13741</c:v>
                </c:pt>
                <c:pt idx="129">
                  <c:v>0.14391999999999999</c:v>
                </c:pt>
                <c:pt idx="130">
                  <c:v>0.15075</c:v>
                </c:pt>
                <c:pt idx="131">
                  <c:v>0.15790000000000001</c:v>
                </c:pt>
                <c:pt idx="132">
                  <c:v>0.16539000000000001</c:v>
                </c:pt>
                <c:pt idx="133">
                  <c:v>0.17324000000000001</c:v>
                </c:pt>
                <c:pt idx="134">
                  <c:v>0.18146000000000001</c:v>
                </c:pt>
                <c:pt idx="135">
                  <c:v>0.19006000000000001</c:v>
                </c:pt>
                <c:pt idx="136">
                  <c:v>0.19908000000000001</c:v>
                </c:pt>
                <c:pt idx="137">
                  <c:v>0.20852000000000001</c:v>
                </c:pt>
                <c:pt idx="138">
                  <c:v>0.21840999999999999</c:v>
                </c:pt>
                <c:pt idx="139">
                  <c:v>0.22877</c:v>
                </c:pt>
                <c:pt idx="140">
                  <c:v>0.23962</c:v>
                </c:pt>
                <c:pt idx="141">
                  <c:v>0.25098999999999999</c:v>
                </c:pt>
                <c:pt idx="142">
                  <c:v>0.26289000000000001</c:v>
                </c:pt>
                <c:pt idx="143">
                  <c:v>0.27535999999999999</c:v>
                </c:pt>
                <c:pt idx="144">
                  <c:v>0.28843000000000002</c:v>
                </c:pt>
                <c:pt idx="145">
                  <c:v>0.30210999999999999</c:v>
                </c:pt>
                <c:pt idx="146">
                  <c:v>0.31644</c:v>
                </c:pt>
                <c:pt idx="147">
                  <c:v>0.33145000000000002</c:v>
                </c:pt>
                <c:pt idx="148">
                  <c:v>0.34716999999999998</c:v>
                </c:pt>
                <c:pt idx="149">
                  <c:v>0.36364000000000002</c:v>
                </c:pt>
                <c:pt idx="150">
                  <c:v>0.38089000000000001</c:v>
                </c:pt>
                <c:pt idx="151">
                  <c:v>0.39895000000000003</c:v>
                </c:pt>
                <c:pt idx="152">
                  <c:v>0.41787999999999997</c:v>
                </c:pt>
                <c:pt idx="153">
                  <c:v>0.43769999999999998</c:v>
                </c:pt>
                <c:pt idx="154">
                  <c:v>0.45845999999999998</c:v>
                </c:pt>
                <c:pt idx="155">
                  <c:v>0.48021000000000003</c:v>
                </c:pt>
                <c:pt idx="156">
                  <c:v>0.50297999999999998</c:v>
                </c:pt>
                <c:pt idx="157">
                  <c:v>0.52683999999999997</c:v>
                </c:pt>
                <c:pt idx="158">
                  <c:v>0.55183000000000004</c:v>
                </c:pt>
                <c:pt idx="159">
                  <c:v>0.57801000000000002</c:v>
                </c:pt>
                <c:pt idx="160">
                  <c:v>0.60541999999999996</c:v>
                </c:pt>
                <c:pt idx="161">
                  <c:v>0.63414000000000004</c:v>
                </c:pt>
                <c:pt idx="162">
                  <c:v>0.66422000000000003</c:v>
                </c:pt>
                <c:pt idx="163">
                  <c:v>0.69572999999999996</c:v>
                </c:pt>
                <c:pt idx="164">
                  <c:v>0.72872999999999999</c:v>
                </c:pt>
                <c:pt idx="165">
                  <c:v>0.76329999999999998</c:v>
                </c:pt>
                <c:pt idx="166">
                  <c:v>0.79949999999999999</c:v>
                </c:pt>
                <c:pt idx="167">
                  <c:v>0.83743000000000001</c:v>
                </c:pt>
                <c:pt idx="168">
                  <c:v>0.87714999999999999</c:v>
                </c:pt>
                <c:pt idx="169">
                  <c:v>0.91874999999999996</c:v>
                </c:pt>
                <c:pt idx="170">
                  <c:v>0.96233000000000002</c:v>
                </c:pt>
                <c:pt idx="171">
                  <c:v>1.008</c:v>
                </c:pt>
                <c:pt idx="172">
                  <c:v>1.0558000000000001</c:v>
                </c:pt>
                <c:pt idx="173">
                  <c:v>1.1059000000000001</c:v>
                </c:pt>
                <c:pt idx="174">
                  <c:v>1.1583000000000001</c:v>
                </c:pt>
                <c:pt idx="175">
                  <c:v>1.2133</c:v>
                </c:pt>
                <c:pt idx="176">
                  <c:v>1.2707999999999999</c:v>
                </c:pt>
                <c:pt idx="177">
                  <c:v>1.3310999999999999</c:v>
                </c:pt>
                <c:pt idx="178">
                  <c:v>1.3942000000000001</c:v>
                </c:pt>
                <c:pt idx="179">
                  <c:v>1.4603999999999999</c:v>
                </c:pt>
                <c:pt idx="180">
                  <c:v>1.5296000000000001</c:v>
                </c:pt>
                <c:pt idx="181">
                  <c:v>1.6022000000000001</c:v>
                </c:pt>
                <c:pt idx="182">
                  <c:v>1.6781999999999999</c:v>
                </c:pt>
                <c:pt idx="183">
                  <c:v>1.7578</c:v>
                </c:pt>
                <c:pt idx="184">
                  <c:v>1.8411999999999999</c:v>
                </c:pt>
                <c:pt idx="185">
                  <c:v>1.9285000000000001</c:v>
                </c:pt>
                <c:pt idx="186">
                  <c:v>2.02</c:v>
                </c:pt>
              </c:numCache>
            </c:numRef>
          </c:xVal>
          <c:yVal>
            <c:numRef>
              <c:f>alpha!$D$5:$D$191</c:f>
              <c:numCache>
                <c:formatCode>0.00E+00</c:formatCode>
                <c:ptCount val="18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1E-8</c:v>
                </c:pt>
                <c:pt idx="76">
                  <c:v>1E-8</c:v>
                </c:pt>
                <c:pt idx="77">
                  <c:v>0</c:v>
                </c:pt>
                <c:pt idx="78">
                  <c:v>1E-8</c:v>
                </c:pt>
                <c:pt idx="79">
                  <c:v>2E-8</c:v>
                </c:pt>
                <c:pt idx="80">
                  <c:v>0</c:v>
                </c:pt>
                <c:pt idx="81">
                  <c:v>0</c:v>
                </c:pt>
                <c:pt idx="82">
                  <c:v>1E-8</c:v>
                </c:pt>
                <c:pt idx="83">
                  <c:v>1E-8</c:v>
                </c:pt>
                <c:pt idx="84">
                  <c:v>1E-8</c:v>
                </c:pt>
                <c:pt idx="85">
                  <c:v>0</c:v>
                </c:pt>
                <c:pt idx="86">
                  <c:v>0</c:v>
                </c:pt>
                <c:pt idx="87">
                  <c:v>1E-8</c:v>
                </c:pt>
                <c:pt idx="88">
                  <c:v>1E-8</c:v>
                </c:pt>
                <c:pt idx="89">
                  <c:v>1E-8</c:v>
                </c:pt>
                <c:pt idx="90">
                  <c:v>0</c:v>
                </c:pt>
                <c:pt idx="91">
                  <c:v>2E-8</c:v>
                </c:pt>
                <c:pt idx="92">
                  <c:v>0</c:v>
                </c:pt>
                <c:pt idx="93">
                  <c:v>0</c:v>
                </c:pt>
                <c:pt idx="94">
                  <c:v>1E-8</c:v>
                </c:pt>
                <c:pt idx="95">
                  <c:v>0</c:v>
                </c:pt>
                <c:pt idx="96">
                  <c:v>1E-8</c:v>
                </c:pt>
                <c:pt idx="97">
                  <c:v>0</c:v>
                </c:pt>
                <c:pt idx="98">
                  <c:v>0</c:v>
                </c:pt>
                <c:pt idx="99">
                  <c:v>1E-8</c:v>
                </c:pt>
                <c:pt idx="100">
                  <c:v>2E-8</c:v>
                </c:pt>
                <c:pt idx="101">
                  <c:v>2.9999999999999997E-8</c:v>
                </c:pt>
                <c:pt idx="102">
                  <c:v>2.9999999999999997E-8</c:v>
                </c:pt>
                <c:pt idx="103">
                  <c:v>2E-8</c:v>
                </c:pt>
                <c:pt idx="104">
                  <c:v>1E-8</c:v>
                </c:pt>
                <c:pt idx="105">
                  <c:v>4.0000000000000001E-8</c:v>
                </c:pt>
                <c:pt idx="106">
                  <c:v>0</c:v>
                </c:pt>
                <c:pt idx="107">
                  <c:v>1E-8</c:v>
                </c:pt>
                <c:pt idx="108">
                  <c:v>4.9999999999999998E-8</c:v>
                </c:pt>
                <c:pt idx="109">
                  <c:v>2E-8</c:v>
                </c:pt>
                <c:pt idx="110">
                  <c:v>2E-8</c:v>
                </c:pt>
                <c:pt idx="111">
                  <c:v>4.0000000000000001E-8</c:v>
                </c:pt>
                <c:pt idx="112">
                  <c:v>2.9999999999999997E-8</c:v>
                </c:pt>
                <c:pt idx="113">
                  <c:v>7.0000000000000005E-8</c:v>
                </c:pt>
                <c:pt idx="114">
                  <c:v>4.0000000000000001E-8</c:v>
                </c:pt>
                <c:pt idx="115">
                  <c:v>4.0000000000000001E-8</c:v>
                </c:pt>
                <c:pt idx="116">
                  <c:v>2.9999999999999997E-8</c:v>
                </c:pt>
                <c:pt idx="117">
                  <c:v>5.9999999999999995E-8</c:v>
                </c:pt>
                <c:pt idx="118">
                  <c:v>7.0000000000000005E-8</c:v>
                </c:pt>
                <c:pt idx="119">
                  <c:v>1.1000000000000001E-7</c:v>
                </c:pt>
                <c:pt idx="120">
                  <c:v>1E-8</c:v>
                </c:pt>
                <c:pt idx="121">
                  <c:v>8.0000000000000002E-8</c:v>
                </c:pt>
                <c:pt idx="122">
                  <c:v>4.0000000000000001E-8</c:v>
                </c:pt>
                <c:pt idx="123">
                  <c:v>7.0000000000000005E-8</c:v>
                </c:pt>
                <c:pt idx="124">
                  <c:v>4.0000000000000001E-8</c:v>
                </c:pt>
                <c:pt idx="125">
                  <c:v>5.9999999999999995E-8</c:v>
                </c:pt>
                <c:pt idx="126">
                  <c:v>4.9999999999999998E-8</c:v>
                </c:pt>
                <c:pt idx="127">
                  <c:v>4.0000000000000001E-8</c:v>
                </c:pt>
                <c:pt idx="128">
                  <c:v>1E-8</c:v>
                </c:pt>
                <c:pt idx="129">
                  <c:v>0</c:v>
                </c:pt>
                <c:pt idx="130">
                  <c:v>2E-8</c:v>
                </c:pt>
                <c:pt idx="131">
                  <c:v>4.0000000000000001E-8</c:v>
                </c:pt>
                <c:pt idx="132">
                  <c:v>1E-8</c:v>
                </c:pt>
                <c:pt idx="133">
                  <c:v>1E-8</c:v>
                </c:pt>
                <c:pt idx="134">
                  <c:v>4.0000000000000001E-8</c:v>
                </c:pt>
                <c:pt idx="135">
                  <c:v>1E-8</c:v>
                </c:pt>
                <c:pt idx="136">
                  <c:v>2E-8</c:v>
                </c:pt>
                <c:pt idx="137">
                  <c:v>2.9999999999999997E-8</c:v>
                </c:pt>
                <c:pt idx="138">
                  <c:v>2E-8</c:v>
                </c:pt>
                <c:pt idx="139">
                  <c:v>4.0000000000000001E-8</c:v>
                </c:pt>
                <c:pt idx="140">
                  <c:v>1E-8</c:v>
                </c:pt>
                <c:pt idx="141">
                  <c:v>2E-8</c:v>
                </c:pt>
                <c:pt idx="142">
                  <c:v>2E-8</c:v>
                </c:pt>
                <c:pt idx="143">
                  <c:v>0</c:v>
                </c:pt>
                <c:pt idx="144">
                  <c:v>1E-8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23C-40FA-8ACB-6076EEC08F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150656"/>
        <c:axId val="100164736"/>
      </c:scatterChart>
      <c:valAx>
        <c:axId val="100150656"/>
        <c:scaling>
          <c:logBase val="10"/>
          <c:orientation val="minMax"/>
          <c:min val="1.0000000000000002E-3"/>
        </c:scaling>
        <c:delete val="0"/>
        <c:axPos val="b"/>
        <c:numFmt formatCode="0.00E+00" sourceLinked="1"/>
        <c:majorTickMark val="out"/>
        <c:minorTickMark val="none"/>
        <c:tickLblPos val="nextTo"/>
        <c:crossAx val="100164736"/>
        <c:crosses val="autoZero"/>
        <c:crossBetween val="midCat"/>
      </c:valAx>
      <c:valAx>
        <c:axId val="100164736"/>
        <c:scaling>
          <c:orientation val="minMax"/>
        </c:scaling>
        <c:delete val="0"/>
        <c:axPos val="l"/>
        <c:majorGridlines/>
        <c:numFmt formatCode="0.00E+00" sourceLinked="1"/>
        <c:majorTickMark val="out"/>
        <c:minorTickMark val="none"/>
        <c:tickLblPos val="nextTo"/>
        <c:crossAx val="10015065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deutons!$H$5:$H$191</c:f>
              <c:numCache>
                <c:formatCode>General</c:formatCode>
                <c:ptCount val="187"/>
                <c:pt idx="0">
                  <c:v>0</c:v>
                </c:pt>
                <c:pt idx="1">
                  <c:v>2.0850000000000001E-8</c:v>
                </c:pt>
                <c:pt idx="2">
                  <c:v>0.60000000000000009</c:v>
                </c:pt>
                <c:pt idx="3">
                  <c:v>0.62845499999999999</c:v>
                </c:pt>
                <c:pt idx="4">
                  <c:v>0.65827500000000005</c:v>
                </c:pt>
                <c:pt idx="5">
                  <c:v>0.68948999999999994</c:v>
                </c:pt>
                <c:pt idx="6">
                  <c:v>0.7222050000000001</c:v>
                </c:pt>
                <c:pt idx="7">
                  <c:v>0.75644999999999984</c:v>
                </c:pt>
                <c:pt idx="8">
                  <c:v>0.79234499999999997</c:v>
                </c:pt>
                <c:pt idx="9">
                  <c:v>0.82991999999999999</c:v>
                </c:pt>
                <c:pt idx="10">
                  <c:v>0.86929499999999993</c:v>
                </c:pt>
                <c:pt idx="11">
                  <c:v>0.91051499999999996</c:v>
                </c:pt>
                <c:pt idx="12">
                  <c:v>0.95371499999999998</c:v>
                </c:pt>
                <c:pt idx="13">
                  <c:v>0.99895499999999993</c:v>
                </c:pt>
                <c:pt idx="14">
                  <c:v>1.04634</c:v>
                </c:pt>
                <c:pt idx="15">
                  <c:v>1.09596</c:v>
                </c:pt>
                <c:pt idx="16">
                  <c:v>1.14795</c:v>
                </c:pt>
                <c:pt idx="17">
                  <c:v>1.2023999999999999</c:v>
                </c:pt>
                <c:pt idx="18">
                  <c:v>1.25943</c:v>
                </c:pt>
                <c:pt idx="19">
                  <c:v>1.3191750000000002</c:v>
                </c:pt>
                <c:pt idx="20">
                  <c:v>1.3817550000000001</c:v>
                </c:pt>
                <c:pt idx="21">
                  <c:v>1.44729</c:v>
                </c:pt>
                <c:pt idx="22">
                  <c:v>1.5159</c:v>
                </c:pt>
                <c:pt idx="23">
                  <c:v>1.5879000000000001</c:v>
                </c:pt>
                <c:pt idx="24">
                  <c:v>1.6632</c:v>
                </c:pt>
                <c:pt idx="25">
                  <c:v>1.7421</c:v>
                </c:pt>
                <c:pt idx="26">
                  <c:v>1.8247499999999999</c:v>
                </c:pt>
                <c:pt idx="27">
                  <c:v>1.9113</c:v>
                </c:pt>
                <c:pt idx="28">
                  <c:v>2.0019</c:v>
                </c:pt>
                <c:pt idx="29">
                  <c:v>2.0968499999999999</c:v>
                </c:pt>
                <c:pt idx="30">
                  <c:v>2.1962999999999999</c:v>
                </c:pt>
                <c:pt idx="31">
                  <c:v>2.3005500000000003</c:v>
                </c:pt>
                <c:pt idx="32">
                  <c:v>2.4096000000000002</c:v>
                </c:pt>
                <c:pt idx="33">
                  <c:v>2.5238999999999998</c:v>
                </c:pt>
                <c:pt idx="34">
                  <c:v>2.6435999999999997</c:v>
                </c:pt>
                <c:pt idx="35">
                  <c:v>2.7689999999999997</c:v>
                </c:pt>
                <c:pt idx="36">
                  <c:v>2.9003999999999999</c:v>
                </c:pt>
                <c:pt idx="37">
                  <c:v>3.0379499999999999</c:v>
                </c:pt>
                <c:pt idx="38">
                  <c:v>3.1820999999999997</c:v>
                </c:pt>
                <c:pt idx="39">
                  <c:v>3.3330000000000002</c:v>
                </c:pt>
                <c:pt idx="40">
                  <c:v>3.4910999999999994</c:v>
                </c:pt>
                <c:pt idx="41">
                  <c:v>3.6566999999999998</c:v>
                </c:pt>
                <c:pt idx="42">
                  <c:v>3.8300999999999998</c:v>
                </c:pt>
                <c:pt idx="43">
                  <c:v>4.0117499999999993</c:v>
                </c:pt>
                <c:pt idx="44">
                  <c:v>4.2021000000000006</c:v>
                </c:pt>
                <c:pt idx="45">
                  <c:v>4.4014499999999996</c:v>
                </c:pt>
                <c:pt idx="46">
                  <c:v>4.6102499999999997</c:v>
                </c:pt>
                <c:pt idx="47">
                  <c:v>4.8289499999999999</c:v>
                </c:pt>
                <c:pt idx="48">
                  <c:v>5.0579999999999998</c:v>
                </c:pt>
                <c:pt idx="49">
                  <c:v>5.2978499999999995</c:v>
                </c:pt>
                <c:pt idx="50">
                  <c:v>5.5490999999999993</c:v>
                </c:pt>
                <c:pt idx="51">
                  <c:v>5.8123500000000003</c:v>
                </c:pt>
                <c:pt idx="52">
                  <c:v>6.08805</c:v>
                </c:pt>
                <c:pt idx="53">
                  <c:v>6.3768000000000002</c:v>
                </c:pt>
                <c:pt idx="54">
                  <c:v>6.6793500000000003</c:v>
                </c:pt>
                <c:pt idx="55">
                  <c:v>6.9961499999999992</c:v>
                </c:pt>
                <c:pt idx="56">
                  <c:v>7.3279500000000004</c:v>
                </c:pt>
                <c:pt idx="57">
                  <c:v>7.675650000000001</c:v>
                </c:pt>
                <c:pt idx="58">
                  <c:v>8.0396999999999998</c:v>
                </c:pt>
                <c:pt idx="59">
                  <c:v>8.4209999999999994</c:v>
                </c:pt>
                <c:pt idx="60">
                  <c:v>8.820450000000001</c:v>
                </c:pt>
                <c:pt idx="61">
                  <c:v>9.2389500000000009</c:v>
                </c:pt>
                <c:pt idx="62">
                  <c:v>9.6771000000000011</c:v>
                </c:pt>
                <c:pt idx="63">
                  <c:v>10.136100000000001</c:v>
                </c:pt>
                <c:pt idx="64">
                  <c:v>10.616999999999999</c:v>
                </c:pt>
                <c:pt idx="65">
                  <c:v>11.12055</c:v>
                </c:pt>
                <c:pt idx="66">
                  <c:v>11.648100000000001</c:v>
                </c:pt>
                <c:pt idx="67">
                  <c:v>12.200550000000002</c:v>
                </c:pt>
                <c:pt idx="68">
                  <c:v>12.779249999999999</c:v>
                </c:pt>
                <c:pt idx="69">
                  <c:v>13.385400000000001</c:v>
                </c:pt>
                <c:pt idx="70">
                  <c:v>14.020350000000001</c:v>
                </c:pt>
                <c:pt idx="71">
                  <c:v>14.685449999999999</c:v>
                </c:pt>
                <c:pt idx="72">
                  <c:v>15.3825</c:v>
                </c:pt>
                <c:pt idx="73">
                  <c:v>16.111499999999999</c:v>
                </c:pt>
                <c:pt idx="74">
                  <c:v>16.876500000000004</c:v>
                </c:pt>
                <c:pt idx="75">
                  <c:v>17.675999999999998</c:v>
                </c:pt>
                <c:pt idx="76">
                  <c:v>18.514499999999998</c:v>
                </c:pt>
                <c:pt idx="77">
                  <c:v>19.3935</c:v>
                </c:pt>
                <c:pt idx="78">
                  <c:v>20.313000000000002</c:v>
                </c:pt>
                <c:pt idx="79">
                  <c:v>21.276</c:v>
                </c:pt>
                <c:pt idx="80">
                  <c:v>22.285499999999999</c:v>
                </c:pt>
                <c:pt idx="81">
                  <c:v>23.343</c:v>
                </c:pt>
                <c:pt idx="82">
                  <c:v>24.45</c:v>
                </c:pt>
                <c:pt idx="83">
                  <c:v>25.609500000000001</c:v>
                </c:pt>
                <c:pt idx="84">
                  <c:v>26.8245</c:v>
                </c:pt>
                <c:pt idx="85">
                  <c:v>28.096500000000002</c:v>
                </c:pt>
                <c:pt idx="86">
                  <c:v>29.429999999999996</c:v>
                </c:pt>
                <c:pt idx="87">
                  <c:v>30.824999999999999</c:v>
                </c:pt>
                <c:pt idx="88">
                  <c:v>32.287499999999994</c:v>
                </c:pt>
                <c:pt idx="89">
                  <c:v>33.819000000000003</c:v>
                </c:pt>
                <c:pt idx="90">
                  <c:v>35.424000000000007</c:v>
                </c:pt>
                <c:pt idx="91">
                  <c:v>37.103999999999999</c:v>
                </c:pt>
                <c:pt idx="92">
                  <c:v>38.863500000000002</c:v>
                </c:pt>
                <c:pt idx="93">
                  <c:v>40.707000000000001</c:v>
                </c:pt>
                <c:pt idx="94">
                  <c:v>42.637499999999996</c:v>
                </c:pt>
                <c:pt idx="95">
                  <c:v>44.661000000000001</c:v>
                </c:pt>
                <c:pt idx="96">
                  <c:v>46.779000000000003</c:v>
                </c:pt>
                <c:pt idx="97">
                  <c:v>48.997500000000002</c:v>
                </c:pt>
                <c:pt idx="98">
                  <c:v>51.322500000000005</c:v>
                </c:pt>
                <c:pt idx="99">
                  <c:v>53.756999999999998</c:v>
                </c:pt>
                <c:pt idx="100">
                  <c:v>56.305500000000002</c:v>
                </c:pt>
                <c:pt idx="101">
                  <c:v>58.977000000000004</c:v>
                </c:pt>
                <c:pt idx="102">
                  <c:v>61.774499999999996</c:v>
                </c:pt>
                <c:pt idx="103">
                  <c:v>64.705500000000001</c:v>
                </c:pt>
                <c:pt idx="104">
                  <c:v>67.774500000000003</c:v>
                </c:pt>
                <c:pt idx="105">
                  <c:v>70.98899999999999</c:v>
                </c:pt>
                <c:pt idx="106">
                  <c:v>74.356499999999997</c:v>
                </c:pt>
                <c:pt idx="107">
                  <c:v>77.88300000000001</c:v>
                </c:pt>
                <c:pt idx="108">
                  <c:v>81.577500000000001</c:v>
                </c:pt>
                <c:pt idx="109">
                  <c:v>85.447500000000005</c:v>
                </c:pt>
                <c:pt idx="110">
                  <c:v>89.500500000000002</c:v>
                </c:pt>
                <c:pt idx="111">
                  <c:v>93.745499999999993</c:v>
                </c:pt>
                <c:pt idx="112">
                  <c:v>98.191500000000019</c:v>
                </c:pt>
                <c:pt idx="113">
                  <c:v>102.84899999999999</c:v>
                </c:pt>
                <c:pt idx="114">
                  <c:v>107.7285</c:v>
                </c:pt>
                <c:pt idx="115">
                  <c:v>112.83750000000001</c:v>
                </c:pt>
                <c:pt idx="116">
                  <c:v>118.191</c:v>
                </c:pt>
                <c:pt idx="117">
                  <c:v>123.79649999999999</c:v>
                </c:pt>
                <c:pt idx="118">
                  <c:v>129.66899999999998</c:v>
                </c:pt>
                <c:pt idx="119">
                  <c:v>135.81899999999999</c:v>
                </c:pt>
                <c:pt idx="120">
                  <c:v>142.26149999999998</c:v>
                </c:pt>
                <c:pt idx="121">
                  <c:v>149.01</c:v>
                </c:pt>
                <c:pt idx="122">
                  <c:v>156.07500000000002</c:v>
                </c:pt>
                <c:pt idx="123">
                  <c:v>163.48499999999999</c:v>
                </c:pt>
                <c:pt idx="124">
                  <c:v>171.24</c:v>
                </c:pt>
                <c:pt idx="125">
                  <c:v>179.35499999999999</c:v>
                </c:pt>
                <c:pt idx="126">
                  <c:v>187.85999999999999</c:v>
                </c:pt>
                <c:pt idx="127">
                  <c:v>196.77</c:v>
                </c:pt>
                <c:pt idx="128">
                  <c:v>206.11499999999998</c:v>
                </c:pt>
                <c:pt idx="129">
                  <c:v>215.88</c:v>
                </c:pt>
                <c:pt idx="130">
                  <c:v>226.125</c:v>
                </c:pt>
                <c:pt idx="131">
                  <c:v>236.85</c:v>
                </c:pt>
                <c:pt idx="132">
                  <c:v>248.08500000000001</c:v>
                </c:pt>
                <c:pt idx="133">
                  <c:v>259.85999999999996</c:v>
                </c:pt>
                <c:pt idx="134">
                  <c:v>272.19000000000005</c:v>
                </c:pt>
                <c:pt idx="135">
                  <c:v>285.09000000000003</c:v>
                </c:pt>
                <c:pt idx="136">
                  <c:v>298.62</c:v>
                </c:pt>
                <c:pt idx="137">
                  <c:v>312.78000000000003</c:v>
                </c:pt>
                <c:pt idx="138">
                  <c:v>327.61500000000001</c:v>
                </c:pt>
                <c:pt idx="139">
                  <c:v>343.15499999999997</c:v>
                </c:pt>
                <c:pt idx="140">
                  <c:v>359.43</c:v>
                </c:pt>
                <c:pt idx="141">
                  <c:v>376.48499999999996</c:v>
                </c:pt>
                <c:pt idx="142">
                  <c:v>394.33499999999998</c:v>
                </c:pt>
                <c:pt idx="143">
                  <c:v>413.03999999999996</c:v>
                </c:pt>
                <c:pt idx="144">
                  <c:v>432.64500000000004</c:v>
                </c:pt>
                <c:pt idx="145">
                  <c:v>453.16499999999996</c:v>
                </c:pt>
                <c:pt idx="146">
                  <c:v>474.65999999999997</c:v>
                </c:pt>
                <c:pt idx="147">
                  <c:v>497.17500000000001</c:v>
                </c:pt>
                <c:pt idx="148">
                  <c:v>520.755</c:v>
                </c:pt>
                <c:pt idx="149">
                  <c:v>545.46</c:v>
                </c:pt>
                <c:pt idx="150">
                  <c:v>571.33500000000004</c:v>
                </c:pt>
                <c:pt idx="151">
                  <c:v>598.42499999999995</c:v>
                </c:pt>
                <c:pt idx="152">
                  <c:v>626.81999999999994</c:v>
                </c:pt>
                <c:pt idx="153">
                  <c:v>656.55</c:v>
                </c:pt>
                <c:pt idx="154">
                  <c:v>687.68999999999994</c:v>
                </c:pt>
                <c:pt idx="155">
                  <c:v>720.31500000000005</c:v>
                </c:pt>
                <c:pt idx="156">
                  <c:v>754.47</c:v>
                </c:pt>
                <c:pt idx="157">
                  <c:v>790.26</c:v>
                </c:pt>
                <c:pt idx="158">
                  <c:v>827.74500000000012</c:v>
                </c:pt>
                <c:pt idx="159">
                  <c:v>867.0150000000001</c:v>
                </c:pt>
                <c:pt idx="160">
                  <c:v>908.12999999999988</c:v>
                </c:pt>
                <c:pt idx="161">
                  <c:v>951.21000000000015</c:v>
                </c:pt>
                <c:pt idx="162">
                  <c:v>996.33</c:v>
                </c:pt>
                <c:pt idx="163">
                  <c:v>1043.5949999999998</c:v>
                </c:pt>
                <c:pt idx="164">
                  <c:v>1093.095</c:v>
                </c:pt>
                <c:pt idx="165">
                  <c:v>1144.9499999999998</c:v>
                </c:pt>
                <c:pt idx="166">
                  <c:v>1199.25</c:v>
                </c:pt>
                <c:pt idx="167">
                  <c:v>1256.145</c:v>
                </c:pt>
                <c:pt idx="168">
                  <c:v>1315.7250000000001</c:v>
                </c:pt>
                <c:pt idx="169">
                  <c:v>1378.1249999999998</c:v>
                </c:pt>
                <c:pt idx="170">
                  <c:v>1443.4949999999999</c:v>
                </c:pt>
                <c:pt idx="171">
                  <c:v>1512</c:v>
                </c:pt>
                <c:pt idx="172">
                  <c:v>1583.7</c:v>
                </c:pt>
                <c:pt idx="173">
                  <c:v>1658.8500000000001</c:v>
                </c:pt>
                <c:pt idx="174">
                  <c:v>1737.4500000000003</c:v>
                </c:pt>
                <c:pt idx="175">
                  <c:v>1819.95</c:v>
                </c:pt>
                <c:pt idx="176">
                  <c:v>1906.1999999999998</c:v>
                </c:pt>
                <c:pt idx="177">
                  <c:v>1996.6499999999999</c:v>
                </c:pt>
                <c:pt idx="178">
                  <c:v>2091.3000000000002</c:v>
                </c:pt>
                <c:pt idx="179">
                  <c:v>2190.6</c:v>
                </c:pt>
                <c:pt idx="180">
                  <c:v>2294.4</c:v>
                </c:pt>
                <c:pt idx="181">
                  <c:v>2403.3000000000002</c:v>
                </c:pt>
                <c:pt idx="182">
                  <c:v>2517.2999999999997</c:v>
                </c:pt>
                <c:pt idx="183">
                  <c:v>2636.7000000000003</c:v>
                </c:pt>
                <c:pt idx="184">
                  <c:v>2761.8</c:v>
                </c:pt>
                <c:pt idx="185">
                  <c:v>2892.7500000000005</c:v>
                </c:pt>
                <c:pt idx="186">
                  <c:v>3030.0000000000005</c:v>
                </c:pt>
              </c:numCache>
            </c:numRef>
          </c:xVal>
          <c:yVal>
            <c:numRef>
              <c:f>deutons!$J$5:$J$191</c:f>
              <c:numCache>
                <c:formatCode>0.00E+00</c:formatCode>
                <c:ptCount val="187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A47-4A34-AA0E-828C7D4282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283904"/>
        <c:axId val="100285440"/>
      </c:scatterChart>
      <c:valAx>
        <c:axId val="100283904"/>
        <c:scaling>
          <c:logBase val="10"/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0285440"/>
        <c:crosses val="autoZero"/>
        <c:crossBetween val="midCat"/>
      </c:valAx>
      <c:valAx>
        <c:axId val="1002854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028390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534865</xdr:colOff>
      <xdr:row>5</xdr:row>
      <xdr:rowOff>91586</xdr:rowOff>
    </xdr:from>
    <xdr:to>
      <xdr:col>17</xdr:col>
      <xdr:colOff>761999</xdr:colOff>
      <xdr:row>25</xdr:row>
      <xdr:rowOff>48724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524608</xdr:colOff>
      <xdr:row>8</xdr:row>
      <xdr:rowOff>162656</xdr:rowOff>
    </xdr:from>
    <xdr:to>
      <xdr:col>26</xdr:col>
      <xdr:colOff>412140</xdr:colOff>
      <xdr:row>34</xdr:row>
      <xdr:rowOff>186469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152400</xdr:colOff>
      <xdr:row>37</xdr:row>
      <xdr:rowOff>157162</xdr:rowOff>
    </xdr:from>
    <xdr:to>
      <xdr:col>31</xdr:col>
      <xdr:colOff>152400</xdr:colOff>
      <xdr:row>52</xdr:row>
      <xdr:rowOff>42862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6</xdr:row>
      <xdr:rowOff>23812</xdr:rowOff>
    </xdr:from>
    <xdr:to>
      <xdr:col>21</xdr:col>
      <xdr:colOff>0</xdr:colOff>
      <xdr:row>20</xdr:row>
      <xdr:rowOff>100012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495300</xdr:colOff>
      <xdr:row>7</xdr:row>
      <xdr:rowOff>42862</xdr:rowOff>
    </xdr:from>
    <xdr:to>
      <xdr:col>22</xdr:col>
      <xdr:colOff>495300</xdr:colOff>
      <xdr:row>21</xdr:row>
      <xdr:rowOff>119062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714375</xdr:colOff>
      <xdr:row>161</xdr:row>
      <xdr:rowOff>157162</xdr:rowOff>
    </xdr:from>
    <xdr:to>
      <xdr:col>22</xdr:col>
      <xdr:colOff>714375</xdr:colOff>
      <xdr:row>176</xdr:row>
      <xdr:rowOff>42862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342900</xdr:colOff>
      <xdr:row>7</xdr:row>
      <xdr:rowOff>52387</xdr:rowOff>
    </xdr:from>
    <xdr:to>
      <xdr:col>21</xdr:col>
      <xdr:colOff>342900</xdr:colOff>
      <xdr:row>21</xdr:row>
      <xdr:rowOff>128587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114300</xdr:colOff>
      <xdr:row>162</xdr:row>
      <xdr:rowOff>176211</xdr:rowOff>
    </xdr:from>
    <xdr:to>
      <xdr:col>8</xdr:col>
      <xdr:colOff>342900</xdr:colOff>
      <xdr:row>184</xdr:row>
      <xdr:rowOff>9524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619125</xdr:colOff>
      <xdr:row>7</xdr:row>
      <xdr:rowOff>147637</xdr:rowOff>
    </xdr:from>
    <xdr:to>
      <xdr:col>20</xdr:col>
      <xdr:colOff>619125</xdr:colOff>
      <xdr:row>22</xdr:row>
      <xdr:rowOff>33337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372"/>
  <sheetViews>
    <sheetView tabSelected="1" zoomScale="104" zoomScaleNormal="145" workbookViewId="0">
      <selection activeCell="C186" sqref="C186"/>
    </sheetView>
  </sheetViews>
  <sheetFormatPr baseColWidth="10" defaultRowHeight="15" x14ac:dyDescent="0.25"/>
  <cols>
    <col min="2" max="2" width="12.5703125" bestFit="1" customWidth="1"/>
    <col min="8" max="8" width="12" bestFit="1" customWidth="1"/>
    <col min="12" max="12" width="10" bestFit="1" customWidth="1"/>
    <col min="13" max="13" width="20.28515625" bestFit="1" customWidth="1"/>
    <col min="14" max="14" width="12.28515625" bestFit="1" customWidth="1"/>
    <col min="17" max="19" width="12" bestFit="1" customWidth="1"/>
  </cols>
  <sheetData>
    <row r="2" spans="2:14" x14ac:dyDescent="0.25">
      <c r="M2" s="1"/>
    </row>
    <row r="3" spans="2:14" x14ac:dyDescent="0.25">
      <c r="M3" s="1"/>
    </row>
    <row r="4" spans="2:14" x14ac:dyDescent="0.25">
      <c r="B4" t="s">
        <v>0</v>
      </c>
      <c r="C4" t="s">
        <v>1</v>
      </c>
      <c r="D4" t="s">
        <v>2</v>
      </c>
      <c r="G4" t="s">
        <v>3</v>
      </c>
      <c r="H4" t="s">
        <v>5</v>
      </c>
      <c r="I4" t="s">
        <v>10</v>
      </c>
    </row>
    <row r="5" spans="2:14" x14ac:dyDescent="0.25">
      <c r="B5" s="1">
        <v>0</v>
      </c>
      <c r="C5" s="1">
        <f>proton!D5+HI!D5+alpha!D5</f>
        <v>0</v>
      </c>
      <c r="D5">
        <v>0</v>
      </c>
      <c r="G5">
        <f>(B5*3/2)*1000</f>
        <v>0</v>
      </c>
      <c r="H5" s="1"/>
    </row>
    <row r="6" spans="2:14" x14ac:dyDescent="0.25">
      <c r="B6" s="1">
        <v>1.39E-11</v>
      </c>
      <c r="C6" s="1">
        <f>proton!D6+HI!D6+alpha!D6</f>
        <v>0</v>
      </c>
      <c r="D6">
        <v>0</v>
      </c>
      <c r="G6">
        <f t="shared" ref="G6:G69" si="0">(B6*3/2)*1000</f>
        <v>2.0850000000000001E-8</v>
      </c>
      <c r="H6" s="1">
        <f>C6*G6</f>
        <v>0</v>
      </c>
      <c r="I6" s="1" t="e">
        <f>(H6/$H$196)/(LOG(G6)-LOG(G5))</f>
        <v>#NUM!</v>
      </c>
      <c r="K6" s="1"/>
      <c r="L6" s="1"/>
      <c r="M6" s="1"/>
      <c r="N6" s="1"/>
    </row>
    <row r="7" spans="2:14" x14ac:dyDescent="0.25">
      <c r="B7" s="1">
        <v>4.0000000000000002E-4</v>
      </c>
      <c r="C7" s="1">
        <f>proton!D7+HI!D7+alpha!D7</f>
        <v>8.4E-7</v>
      </c>
      <c r="D7">
        <v>7.7000000000000002E-3</v>
      </c>
      <c r="G7">
        <f t="shared" si="0"/>
        <v>0.60000000000000009</v>
      </c>
      <c r="H7" s="1">
        <f t="shared" ref="H7:H70" si="1">C7*G7</f>
        <v>5.0400000000000007E-7</v>
      </c>
      <c r="I7" s="1">
        <f>(H7/$H$196)/(LN(G7)-LN(G6))</f>
        <v>1.9676311375950224E-5</v>
      </c>
      <c r="K7" s="1"/>
      <c r="L7" s="1"/>
      <c r="M7" s="1"/>
      <c r="N7" s="1"/>
    </row>
    <row r="8" spans="2:14" x14ac:dyDescent="0.25">
      <c r="B8" s="1">
        <v>4.1897000000000001E-4</v>
      </c>
      <c r="C8" s="1">
        <f>proton!D8+HI!D8+alpha!D8</f>
        <v>4.0000000000000001E-8</v>
      </c>
      <c r="D8">
        <v>2.6700000000000002E-2</v>
      </c>
      <c r="G8">
        <f t="shared" si="0"/>
        <v>0.62845499999999999</v>
      </c>
      <c r="H8" s="1">
        <f t="shared" si="1"/>
        <v>2.5138200000000001E-8</v>
      </c>
      <c r="I8" s="1">
        <f>(H8/$H$196)/(LN(G8)-LN(G7))</f>
        <v>3.6378034585754976E-4</v>
      </c>
      <c r="K8" s="1"/>
      <c r="L8" s="1"/>
      <c r="M8" s="1"/>
      <c r="N8" s="1"/>
    </row>
    <row r="9" spans="2:14" x14ac:dyDescent="0.25">
      <c r="B9" s="1">
        <v>4.3885000000000001E-4</v>
      </c>
      <c r="C9" s="1">
        <f>proton!D9+HI!D9+alpha!D9</f>
        <v>4.0000000000000001E-8</v>
      </c>
      <c r="D9">
        <v>2.5899999999999999E-2</v>
      </c>
      <c r="G9">
        <f t="shared" si="0"/>
        <v>0.65827500000000005</v>
      </c>
      <c r="H9" s="1">
        <f t="shared" si="1"/>
        <v>2.6331000000000003E-8</v>
      </c>
      <c r="I9" s="1">
        <f>(H9/$H$196)/(LN(G9)-LN(G8))</f>
        <v>3.808478020064605E-4</v>
      </c>
      <c r="K9" s="1"/>
      <c r="L9" s="1"/>
      <c r="M9" s="1"/>
      <c r="N9" s="1"/>
    </row>
    <row r="10" spans="2:14" x14ac:dyDescent="0.25">
      <c r="B10" s="1">
        <v>4.5965999999999997E-4</v>
      </c>
      <c r="C10" s="1">
        <f>proton!D10+HI!D10+alpha!D10</f>
        <v>7.0000000000000005E-8</v>
      </c>
      <c r="D10">
        <v>2.46E-2</v>
      </c>
      <c r="G10">
        <f t="shared" si="0"/>
        <v>0.68948999999999994</v>
      </c>
      <c r="H10" s="1">
        <f t="shared" si="1"/>
        <v>4.8264299999999998E-8</v>
      </c>
      <c r="I10" s="1">
        <f>(H10/$H$196)/(LN(G10)-LN(G9))</f>
        <v>6.9852387812828964E-4</v>
      </c>
      <c r="K10" s="1"/>
      <c r="L10" s="1"/>
      <c r="M10" s="1"/>
      <c r="N10" s="1"/>
    </row>
    <row r="11" spans="2:14" x14ac:dyDescent="0.25">
      <c r="B11" s="1">
        <v>4.8147000000000001E-4</v>
      </c>
      <c r="C11" s="1">
        <f>proton!D11+HI!D11+alpha!D11</f>
        <v>7.0000000000000005E-8</v>
      </c>
      <c r="D11">
        <v>2.3099999999999999E-2</v>
      </c>
      <c r="G11">
        <f t="shared" si="0"/>
        <v>0.7222050000000001</v>
      </c>
      <c r="H11" s="1">
        <f t="shared" si="1"/>
        <v>5.055435000000001E-8</v>
      </c>
      <c r="I11" s="1">
        <f>(H11/$H$196)/(LN(G11)-LN(G10))</f>
        <v>7.312347142895395E-4</v>
      </c>
      <c r="K11" s="1"/>
      <c r="L11" s="1"/>
      <c r="M11" s="1"/>
      <c r="N11" s="1"/>
    </row>
    <row r="12" spans="2:14" x14ac:dyDescent="0.25">
      <c r="B12" s="1">
        <v>5.0429999999999995E-4</v>
      </c>
      <c r="C12" s="1">
        <f>proton!D12+HI!D12+alpha!D12</f>
        <v>1.1000000000000001E-7</v>
      </c>
      <c r="D12">
        <v>2.2599999999999999E-2</v>
      </c>
      <c r="G12">
        <f t="shared" si="0"/>
        <v>0.75644999999999984</v>
      </c>
      <c r="H12" s="1">
        <f t="shared" si="1"/>
        <v>8.3209499999999988E-8</v>
      </c>
      <c r="I12" s="1">
        <f>(H12/$H$196)/(LN(G12)-LN(G11))</f>
        <v>1.204334186976589E-3</v>
      </c>
      <c r="K12" s="1"/>
      <c r="L12" s="1"/>
      <c r="M12" s="1"/>
      <c r="N12" s="1"/>
    </row>
    <row r="13" spans="2:14" x14ac:dyDescent="0.25">
      <c r="B13" s="1">
        <v>5.2822999999999998E-4</v>
      </c>
      <c r="C13" s="1">
        <f>proton!D13+HI!D13+alpha!D13</f>
        <v>1.3E-7</v>
      </c>
      <c r="D13">
        <v>2.1600000000000001E-2</v>
      </c>
      <c r="G13">
        <f t="shared" si="0"/>
        <v>0.79234499999999997</v>
      </c>
      <c r="H13" s="1">
        <f t="shared" si="1"/>
        <v>1.0300485E-7</v>
      </c>
      <c r="I13" s="1">
        <f>(H13/$H$196)/(LN(G13)-LN(G12))</f>
        <v>1.4897793839941055E-3</v>
      </c>
      <c r="K13" s="1"/>
      <c r="L13" s="1"/>
      <c r="M13" s="1"/>
      <c r="N13" s="1"/>
    </row>
    <row r="14" spans="2:14" x14ac:dyDescent="0.25">
      <c r="B14" s="1">
        <v>5.5327999999999996E-4</v>
      </c>
      <c r="C14" s="1">
        <f>proton!D14+HI!D14+alpha!D14</f>
        <v>9.9999999999999995E-8</v>
      </c>
      <c r="D14">
        <v>2.0899999999999998E-2</v>
      </c>
      <c r="G14">
        <f t="shared" si="0"/>
        <v>0.82991999999999999</v>
      </c>
      <c r="H14" s="1">
        <f t="shared" si="1"/>
        <v>8.2991999999999993E-8</v>
      </c>
      <c r="I14" s="1">
        <f>(H14/$H$196)/(LN(G14)-LN(G13))</f>
        <v>1.2010565051430785E-3</v>
      </c>
      <c r="K14" s="1"/>
      <c r="L14" s="1"/>
      <c r="M14" s="1"/>
      <c r="N14" s="1"/>
    </row>
    <row r="15" spans="2:14" x14ac:dyDescent="0.25">
      <c r="B15" s="1">
        <v>5.7952999999999998E-4</v>
      </c>
      <c r="C15" s="1">
        <f>proton!D15+HI!D15+alpha!D15</f>
        <v>1.1000000000000001E-7</v>
      </c>
      <c r="D15">
        <v>0.02</v>
      </c>
      <c r="G15">
        <f t="shared" si="0"/>
        <v>0.86929499999999993</v>
      </c>
      <c r="H15" s="1">
        <f t="shared" si="1"/>
        <v>9.5622449999999999E-8</v>
      </c>
      <c r="I15" s="1">
        <f>(H15/$H$196)/(LN(G15)-LN(G14))</f>
        <v>1.3832222407504349E-3</v>
      </c>
      <c r="K15" s="1"/>
      <c r="L15" s="1"/>
      <c r="M15" s="1"/>
      <c r="N15" s="1"/>
    </row>
    <row r="16" spans="2:14" x14ac:dyDescent="0.25">
      <c r="B16" s="1">
        <v>6.0700999999999995E-4</v>
      </c>
      <c r="C16" s="1">
        <f>proton!D16+HI!D16+alpha!D16</f>
        <v>1.6E-7</v>
      </c>
      <c r="D16">
        <v>1.9400000000000001E-2</v>
      </c>
      <c r="G16">
        <f t="shared" si="0"/>
        <v>0.91051499999999996</v>
      </c>
      <c r="H16" s="1">
        <f t="shared" si="1"/>
        <v>1.4568239999999999E-7</v>
      </c>
      <c r="I16" s="1">
        <f>(H16/$H$196)/(LN(G16)-LN(G15))</f>
        <v>2.1085172475009883E-3</v>
      </c>
      <c r="K16" s="1"/>
      <c r="L16" s="1"/>
      <c r="M16" s="1"/>
      <c r="N16" s="1"/>
    </row>
    <row r="17" spans="2:14" x14ac:dyDescent="0.25">
      <c r="B17" s="1">
        <v>6.3581E-4</v>
      </c>
      <c r="C17" s="1">
        <f>proton!D17+HI!D17+alpha!D17</f>
        <v>1.8E-7</v>
      </c>
      <c r="D17">
        <v>1.83E-2</v>
      </c>
      <c r="G17">
        <f t="shared" si="0"/>
        <v>0.95371499999999998</v>
      </c>
      <c r="H17" s="1">
        <f t="shared" si="1"/>
        <v>1.716687E-7</v>
      </c>
      <c r="I17" s="1">
        <f>(H17/$H$196)/(LN(G17)-LN(G16))</f>
        <v>2.4831970857048598E-3</v>
      </c>
      <c r="K17" s="1"/>
      <c r="L17" s="1"/>
      <c r="M17" s="1"/>
      <c r="N17" s="1"/>
    </row>
    <row r="18" spans="2:14" x14ac:dyDescent="0.25">
      <c r="B18" s="1">
        <v>6.6597E-4</v>
      </c>
      <c r="C18" s="1">
        <f>proton!D18+HI!D18+alpha!D18</f>
        <v>8.0000000000000002E-8</v>
      </c>
      <c r="D18">
        <v>1.7899999999999999E-2</v>
      </c>
      <c r="G18">
        <f t="shared" si="0"/>
        <v>0.99895499999999993</v>
      </c>
      <c r="H18" s="1">
        <f t="shared" si="1"/>
        <v>7.9916399999999994E-8</v>
      </c>
      <c r="I18" s="1">
        <f>(H18/$H$196)/(LN(G18)-LN(G17))</f>
        <v>1.1562361082917926E-3</v>
      </c>
      <c r="K18" s="1"/>
      <c r="L18" s="1"/>
      <c r="M18" s="1"/>
      <c r="N18" s="1"/>
    </row>
    <row r="19" spans="2:14" x14ac:dyDescent="0.25">
      <c r="B19" s="1">
        <v>6.9755999999999996E-4</v>
      </c>
      <c r="C19" s="1">
        <f>proton!D19+HI!D19+alpha!D19</f>
        <v>2.2999999999999999E-7</v>
      </c>
      <c r="D19">
        <v>1.72E-2</v>
      </c>
      <c r="G19">
        <f t="shared" si="0"/>
        <v>1.04634</v>
      </c>
      <c r="H19" s="1">
        <f t="shared" si="1"/>
        <v>2.4065820000000002E-7</v>
      </c>
      <c r="I19" s="1">
        <f>(H19/$H$196)/(LN(G19)-LN(G18))</f>
        <v>3.4819304909339027E-3</v>
      </c>
      <c r="K19" s="1"/>
      <c r="L19" s="1"/>
      <c r="M19" s="1"/>
      <c r="N19" s="1"/>
    </row>
    <row r="20" spans="2:14" x14ac:dyDescent="0.25">
      <c r="B20" s="1">
        <v>7.3063999999999996E-4</v>
      </c>
      <c r="C20" s="1">
        <f>proton!D20+HI!D20+alpha!D20</f>
        <v>2.2000000000000001E-7</v>
      </c>
      <c r="D20">
        <v>1.6500000000000001E-2</v>
      </c>
      <c r="G20">
        <f t="shared" si="0"/>
        <v>1.09596</v>
      </c>
      <c r="H20" s="1">
        <f t="shared" si="1"/>
        <v>2.4111120000000003E-7</v>
      </c>
      <c r="I20" s="1">
        <f>(H20/$H$196)/(LN(G20)-LN(G19))</f>
        <v>3.4893562582288878E-3</v>
      </c>
      <c r="K20" s="1"/>
      <c r="L20" s="1"/>
      <c r="M20" s="1"/>
      <c r="N20" s="1"/>
    </row>
    <row r="21" spans="2:14" x14ac:dyDescent="0.25">
      <c r="B21" s="1">
        <v>7.6530000000000001E-4</v>
      </c>
      <c r="C21" s="1">
        <f>proton!D21+HI!D21+alpha!D21</f>
        <v>2.1E-7</v>
      </c>
      <c r="D21">
        <v>1.5599999999999999E-2</v>
      </c>
      <c r="G21">
        <f t="shared" si="0"/>
        <v>1.14795</v>
      </c>
      <c r="H21" s="1">
        <f t="shared" si="1"/>
        <v>2.4106950000000001E-7</v>
      </c>
      <c r="I21" s="1">
        <f>(H21/$H$196)/(LN(G21)-LN(G20))</f>
        <v>3.4876446941106347E-3</v>
      </c>
      <c r="K21" s="1"/>
      <c r="L21" s="1"/>
      <c r="M21" s="1"/>
      <c r="N21" s="1"/>
    </row>
    <row r="22" spans="2:14" x14ac:dyDescent="0.25">
      <c r="B22" s="1">
        <v>8.0159999999999997E-4</v>
      </c>
      <c r="C22" s="1">
        <f>proton!D22+HI!D22+alpha!D22</f>
        <v>1.9999999999999999E-7</v>
      </c>
      <c r="D22">
        <v>1.4999999999999999E-2</v>
      </c>
      <c r="G22">
        <f t="shared" si="0"/>
        <v>1.2023999999999999</v>
      </c>
      <c r="H22" s="1">
        <f t="shared" si="1"/>
        <v>2.4047999999999999E-7</v>
      </c>
      <c r="I22" s="1">
        <f>(H22/$H$196)/(LN(G22)-LN(G21))</f>
        <v>3.4795091839909106E-3</v>
      </c>
      <c r="K22" s="1"/>
      <c r="L22" s="1"/>
      <c r="M22" s="1"/>
      <c r="N22" s="1"/>
    </row>
    <row r="23" spans="2:14" x14ac:dyDescent="0.25">
      <c r="B23" s="1">
        <v>8.3962000000000001E-4</v>
      </c>
      <c r="C23" s="1">
        <f>proton!D23+HI!D23+alpha!D23</f>
        <v>2.8000000000000002E-7</v>
      </c>
      <c r="D23">
        <v>1.4500000000000001E-2</v>
      </c>
      <c r="G23">
        <f t="shared" si="0"/>
        <v>1.25943</v>
      </c>
      <c r="H23" s="1">
        <f t="shared" si="1"/>
        <v>3.5264040000000003E-7</v>
      </c>
      <c r="I23" s="1">
        <f>(H23/$H$196)/(LN(G23)-LN(G22))</f>
        <v>5.1025953522532228E-3</v>
      </c>
      <c r="K23" s="1"/>
      <c r="L23" s="1"/>
      <c r="M23" s="1"/>
      <c r="N23" s="1"/>
    </row>
    <row r="24" spans="2:14" x14ac:dyDescent="0.25">
      <c r="B24" s="1">
        <v>8.7945000000000005E-4</v>
      </c>
      <c r="C24" s="1">
        <f>proton!D24+HI!D24+alpha!D24</f>
        <v>2.2999999999999999E-7</v>
      </c>
      <c r="D24">
        <v>1.4E-2</v>
      </c>
      <c r="G24">
        <f t="shared" si="0"/>
        <v>1.3191750000000002</v>
      </c>
      <c r="H24" s="1">
        <f t="shared" si="1"/>
        <v>3.0341025000000005E-7</v>
      </c>
      <c r="I24" s="1">
        <f>(H24/$H$196)/(LN(G24)-LN(G23))</f>
        <v>4.3895282991698592E-3</v>
      </c>
      <c r="K24" s="1"/>
      <c r="L24" s="1"/>
      <c r="M24" s="1"/>
      <c r="N24" s="1"/>
    </row>
    <row r="25" spans="2:14" x14ac:dyDescent="0.25">
      <c r="B25" s="1">
        <v>9.2117000000000002E-4</v>
      </c>
      <c r="C25" s="1">
        <f>proton!D25+HI!D25+alpha!D25</f>
        <v>2.2000000000000001E-7</v>
      </c>
      <c r="D25">
        <v>1.3100000000000001E-2</v>
      </c>
      <c r="G25">
        <f t="shared" si="0"/>
        <v>1.3817550000000001</v>
      </c>
      <c r="H25" s="1">
        <f t="shared" si="1"/>
        <v>3.0398610000000005E-7</v>
      </c>
      <c r="I25" s="1">
        <f>(H25/$H$196)/(LN(G25)-LN(G24))</f>
        <v>4.3978037324193062E-3</v>
      </c>
      <c r="K25" s="1"/>
      <c r="L25" s="1"/>
      <c r="M25" s="1"/>
      <c r="N25" s="1"/>
    </row>
    <row r="26" spans="2:14" x14ac:dyDescent="0.25">
      <c r="B26" s="1">
        <v>9.6486E-4</v>
      </c>
      <c r="C26" s="1">
        <f>proton!D26+HI!D26+alpha!D26</f>
        <v>3.3000000000000002E-7</v>
      </c>
      <c r="D26">
        <v>1.2699999999999999E-2</v>
      </c>
      <c r="G26">
        <f t="shared" si="0"/>
        <v>1.44729</v>
      </c>
      <c r="H26" s="1">
        <f t="shared" si="1"/>
        <v>4.7760570000000002E-7</v>
      </c>
      <c r="I26" s="1">
        <f>(H26/$H$196)/(LN(G26)-LN(G25))</f>
        <v>6.9109926781882377E-3</v>
      </c>
      <c r="K26" s="1"/>
      <c r="L26" s="1"/>
      <c r="M26" s="1"/>
      <c r="N26" s="1"/>
    </row>
    <row r="27" spans="2:14" x14ac:dyDescent="0.25">
      <c r="B27" s="1">
        <v>1.0106E-3</v>
      </c>
      <c r="C27" s="1">
        <f>proton!D27+HI!D27+alpha!D27</f>
        <v>3.3999999999999997E-7</v>
      </c>
      <c r="D27">
        <v>1.2200000000000001E-2</v>
      </c>
      <c r="G27">
        <f t="shared" si="0"/>
        <v>1.5159</v>
      </c>
      <c r="H27" s="1">
        <f t="shared" si="1"/>
        <v>5.1540599999999992E-7</v>
      </c>
      <c r="I27" s="1">
        <f>(H27/$H$196)/(LN(G27)-LN(G26))</f>
        <v>7.4614975953045106E-3</v>
      </c>
      <c r="K27" s="1"/>
      <c r="L27" s="1"/>
      <c r="M27" s="1"/>
      <c r="N27" s="1"/>
    </row>
    <row r="28" spans="2:14" x14ac:dyDescent="0.25">
      <c r="B28" s="1">
        <v>1.0586E-3</v>
      </c>
      <c r="C28" s="1">
        <f>proton!D28+HI!D28+alpha!D28</f>
        <v>2.3999999999999998E-7</v>
      </c>
      <c r="D28">
        <v>1.17E-2</v>
      </c>
      <c r="G28">
        <f t="shared" si="0"/>
        <v>1.5879000000000001</v>
      </c>
      <c r="H28" s="1">
        <f t="shared" si="1"/>
        <v>3.8109599999999999E-7</v>
      </c>
      <c r="I28" s="1">
        <f>(H28/$H$196)/(LN(G28)-LN(G27))</f>
        <v>5.506806110083585E-3</v>
      </c>
      <c r="K28" s="1"/>
      <c r="L28" s="1"/>
      <c r="M28" s="1"/>
      <c r="N28" s="1"/>
    </row>
    <row r="29" spans="2:14" x14ac:dyDescent="0.25">
      <c r="B29" s="1">
        <v>1.1088000000000001E-3</v>
      </c>
      <c r="C29" s="1">
        <f>proton!D29+HI!D29+alpha!D29</f>
        <v>3.7E-7</v>
      </c>
      <c r="D29">
        <v>1.14E-2</v>
      </c>
      <c r="G29">
        <f t="shared" si="0"/>
        <v>1.6632</v>
      </c>
      <c r="H29" s="1">
        <f t="shared" si="1"/>
        <v>6.1538400000000005E-7</v>
      </c>
      <c r="I29" s="1">
        <f>(H29/$H$196)/(LN(G29)-LN(G28))</f>
        <v>8.90606697322191E-3</v>
      </c>
      <c r="K29" s="1"/>
      <c r="L29" s="1"/>
      <c r="M29" s="1"/>
      <c r="N29" s="1"/>
    </row>
    <row r="30" spans="2:14" x14ac:dyDescent="0.25">
      <c r="B30" s="1">
        <v>1.1613999999999999E-3</v>
      </c>
      <c r="C30" s="1">
        <f>proton!D30+HI!D30+alpha!D30</f>
        <v>4.2E-7</v>
      </c>
      <c r="D30">
        <v>1.0800000000000001E-2</v>
      </c>
      <c r="G30">
        <f t="shared" si="0"/>
        <v>1.7421</v>
      </c>
      <c r="H30" s="1">
        <f t="shared" si="1"/>
        <v>7.3168199999999995E-7</v>
      </c>
      <c r="I30" s="1">
        <f>(H30/$H$196)/(LN(G30)-LN(G29))</f>
        <v>1.0585346885124585E-2</v>
      </c>
      <c r="K30" s="1"/>
      <c r="L30" s="1"/>
      <c r="M30" s="1"/>
      <c r="N30" s="1"/>
    </row>
    <row r="31" spans="2:14" x14ac:dyDescent="0.25">
      <c r="B31" s="1">
        <v>1.2164999999999999E-3</v>
      </c>
      <c r="C31" s="1">
        <f>proton!D31+HI!D31+alpha!D31</f>
        <v>4.0999999999999999E-7</v>
      </c>
      <c r="D31">
        <v>1.04E-2</v>
      </c>
      <c r="G31">
        <f t="shared" si="0"/>
        <v>1.8247499999999999</v>
      </c>
      <c r="H31" s="1">
        <f t="shared" si="1"/>
        <v>7.4814749999999992E-7</v>
      </c>
      <c r="I31" s="1">
        <f>(H31/$H$196)/(LN(G31)-LN(G30))</f>
        <v>1.0822648467232581E-2</v>
      </c>
      <c r="K31" s="1"/>
      <c r="L31" s="1"/>
      <c r="M31" s="1"/>
      <c r="N31" s="1"/>
    </row>
    <row r="32" spans="2:14" x14ac:dyDescent="0.25">
      <c r="B32" s="1">
        <v>1.2742000000000001E-3</v>
      </c>
      <c r="C32" s="1">
        <f>proton!D32+HI!D32+alpha!D32</f>
        <v>4.9999999999999998E-7</v>
      </c>
      <c r="D32">
        <v>9.9000000000000008E-3</v>
      </c>
      <c r="G32">
        <f t="shared" si="0"/>
        <v>1.9113</v>
      </c>
      <c r="H32" s="1">
        <f t="shared" si="1"/>
        <v>9.5564999999999991E-7</v>
      </c>
      <c r="I32" s="1">
        <f>(H32/$H$196)/(LN(G32)-LN(G31))</f>
        <v>1.3827664827791806E-2</v>
      </c>
      <c r="K32" s="1"/>
      <c r="L32" s="1"/>
      <c r="M32" s="1"/>
      <c r="N32" s="1"/>
    </row>
    <row r="33" spans="2:25" x14ac:dyDescent="0.25">
      <c r="B33" s="1">
        <v>1.3346E-3</v>
      </c>
      <c r="C33" s="1">
        <f>proton!D33+HI!D33+alpha!D33</f>
        <v>4.9999999999999998E-7</v>
      </c>
      <c r="D33">
        <v>9.5999999999999992E-3</v>
      </c>
      <c r="G33">
        <f t="shared" si="0"/>
        <v>2.0019</v>
      </c>
      <c r="H33" s="1">
        <f t="shared" si="1"/>
        <v>1.0009499999999999E-6</v>
      </c>
      <c r="I33" s="1">
        <f>(H33/$H$196)/(LN(G33)-LN(G32))</f>
        <v>1.4491745409304146E-2</v>
      </c>
      <c r="K33" s="1"/>
      <c r="L33" s="1"/>
      <c r="M33" s="1"/>
      <c r="N33" s="1"/>
    </row>
    <row r="34" spans="2:25" x14ac:dyDescent="0.25">
      <c r="B34" s="1">
        <v>1.3979000000000001E-3</v>
      </c>
      <c r="C34" s="1">
        <f>proton!D34+HI!D34+alpha!D34</f>
        <v>5.4000000000000002E-7</v>
      </c>
      <c r="D34">
        <v>9.1999999999999998E-3</v>
      </c>
      <c r="G34">
        <f t="shared" si="0"/>
        <v>2.0968499999999999</v>
      </c>
      <c r="H34" s="1">
        <f t="shared" si="1"/>
        <v>1.1322989999999999E-6</v>
      </c>
      <c r="I34" s="1">
        <f>(H34/$H$196)/(LN(G34)-LN(G33))</f>
        <v>1.6384076252769986E-2</v>
      </c>
      <c r="K34" s="1"/>
      <c r="L34" s="1"/>
      <c r="M34" s="1"/>
      <c r="N34" s="1"/>
    </row>
    <row r="35" spans="2:25" x14ac:dyDescent="0.25">
      <c r="B35" s="1">
        <v>1.4641999999999999E-3</v>
      </c>
      <c r="C35" s="1">
        <f>proton!D35+HI!D35+alpha!D35</f>
        <v>7.8000000000000005E-7</v>
      </c>
      <c r="D35">
        <v>8.8999999999999999E-3</v>
      </c>
      <c r="G35">
        <f t="shared" si="0"/>
        <v>2.1962999999999999</v>
      </c>
      <c r="H35" s="1">
        <f t="shared" si="1"/>
        <v>1.7131140000000001E-6</v>
      </c>
      <c r="I35" s="1">
        <f>(H35/$H$196)/(LN(G35)-LN(G34))</f>
        <v>2.4789166301121414E-2</v>
      </c>
      <c r="K35" s="1"/>
      <c r="L35" s="1"/>
      <c r="M35" s="1"/>
      <c r="N35" s="1"/>
    </row>
    <row r="36" spans="2:25" x14ac:dyDescent="0.25">
      <c r="B36" s="1">
        <v>1.5337E-3</v>
      </c>
      <c r="C36" s="1">
        <f>proton!D36+HI!D36+alpha!D36</f>
        <v>5.3000000000000001E-7</v>
      </c>
      <c r="D36">
        <v>8.6E-3</v>
      </c>
      <c r="G36">
        <f t="shared" si="0"/>
        <v>2.3005500000000003</v>
      </c>
      <c r="H36" s="1">
        <f t="shared" si="1"/>
        <v>1.2192915000000002E-6</v>
      </c>
      <c r="I36" s="1">
        <f>(H36/$H$196)/(LN(G36)-LN(G35))</f>
        <v>1.7629668408173784E-2</v>
      </c>
      <c r="K36" s="1"/>
      <c r="L36" s="1"/>
      <c r="M36" s="1"/>
      <c r="N36" s="1"/>
    </row>
    <row r="37" spans="2:25" x14ac:dyDescent="0.25">
      <c r="B37" s="1">
        <v>1.6064E-3</v>
      </c>
      <c r="C37" s="1">
        <f>proton!D37+HI!D37+alpha!D37</f>
        <v>8.1999999999999998E-7</v>
      </c>
      <c r="D37">
        <v>8.3000000000000001E-3</v>
      </c>
      <c r="G37">
        <f t="shared" si="0"/>
        <v>2.4096000000000002</v>
      </c>
      <c r="H37" s="1">
        <f t="shared" si="1"/>
        <v>1.9758720000000001E-6</v>
      </c>
      <c r="I37" s="1">
        <f>(H37/$H$196)/(LN(G37)-LN(G36))</f>
        <v>2.8607001679263323E-2</v>
      </c>
      <c r="K37" s="1"/>
      <c r="L37" s="1"/>
      <c r="M37" s="1"/>
      <c r="N37" s="1"/>
    </row>
    <row r="38" spans="2:25" x14ac:dyDescent="0.25">
      <c r="B38" s="1">
        <v>1.6826E-3</v>
      </c>
      <c r="C38" s="1">
        <f>proton!D38+HI!D38+alpha!D38</f>
        <v>7.4000000000000001E-7</v>
      </c>
      <c r="D38">
        <v>8.0000000000000002E-3</v>
      </c>
      <c r="G38">
        <f t="shared" si="0"/>
        <v>2.5238999999999998</v>
      </c>
      <c r="H38" s="1">
        <f t="shared" si="1"/>
        <v>1.867686E-6</v>
      </c>
      <c r="I38" s="1">
        <f>(H38/$H$196)/(LN(G38)-LN(G37))</f>
        <v>2.7021977290272035E-2</v>
      </c>
      <c r="K38" s="1"/>
      <c r="L38" s="1"/>
      <c r="M38" s="1"/>
      <c r="N38" s="1"/>
    </row>
    <row r="39" spans="2:25" x14ac:dyDescent="0.25">
      <c r="B39" s="1">
        <v>1.7623999999999999E-3</v>
      </c>
      <c r="C39" s="1">
        <f>proton!D39+HI!D39+alpha!D39</f>
        <v>7.6000000000000003E-7</v>
      </c>
      <c r="D39">
        <v>7.7000000000000002E-3</v>
      </c>
      <c r="G39">
        <f t="shared" si="0"/>
        <v>2.6435999999999997</v>
      </c>
      <c r="H39" s="1">
        <f t="shared" si="1"/>
        <v>2.0091359999999997E-6</v>
      </c>
      <c r="I39" s="1">
        <f>(H39/$H$196)/(LN(G39)-LN(G38))</f>
        <v>2.9073683426160579E-2</v>
      </c>
      <c r="K39" s="1"/>
      <c r="L39" s="1"/>
      <c r="M39" s="1"/>
      <c r="N39" s="1"/>
    </row>
    <row r="40" spans="2:25" x14ac:dyDescent="0.25">
      <c r="B40" s="1">
        <v>1.846E-3</v>
      </c>
      <c r="C40" s="1">
        <f>proton!D40+HI!D40+alpha!D40</f>
        <v>9.1999999999999998E-7</v>
      </c>
      <c r="D40">
        <v>7.4999999999999997E-3</v>
      </c>
      <c r="G40">
        <f t="shared" si="0"/>
        <v>2.7689999999999997</v>
      </c>
      <c r="H40" s="1">
        <f t="shared" si="1"/>
        <v>2.5474799999999996E-6</v>
      </c>
      <c r="I40" s="1">
        <f>(H40/$H$196)/(LN(G40)-LN(G39))</f>
        <v>3.6857301797446784E-2</v>
      </c>
      <c r="K40" s="1"/>
      <c r="L40" s="1"/>
      <c r="M40" s="1"/>
      <c r="N40" s="1"/>
    </row>
    <row r="41" spans="2:25" x14ac:dyDescent="0.25">
      <c r="B41" s="1">
        <v>1.9335999999999999E-3</v>
      </c>
      <c r="C41" s="1">
        <f>proton!D41+HI!D41+alpha!D41</f>
        <v>1.0100000000000001E-6</v>
      </c>
      <c r="D41">
        <v>7.4000000000000003E-3</v>
      </c>
      <c r="G41">
        <f t="shared" si="0"/>
        <v>2.9003999999999999</v>
      </c>
      <c r="H41" s="1">
        <f t="shared" si="1"/>
        <v>2.929404E-6</v>
      </c>
      <c r="I41" s="1">
        <f>(H41/$H$196)/(LN(G41)-LN(G40))</f>
        <v>4.236676498354916E-2</v>
      </c>
      <c r="K41" s="1"/>
      <c r="L41" s="1"/>
      <c r="M41" s="1"/>
      <c r="N41" s="1"/>
    </row>
    <row r="42" spans="2:25" x14ac:dyDescent="0.25">
      <c r="B42" s="1">
        <v>2.0252999999999998E-3</v>
      </c>
      <c r="C42" s="1">
        <f>proton!D42+HI!D42+alpha!D42</f>
        <v>1.1799999999999999E-6</v>
      </c>
      <c r="D42">
        <v>7.3000000000000001E-3</v>
      </c>
      <c r="G42">
        <f t="shared" si="0"/>
        <v>3.0379499999999999</v>
      </c>
      <c r="H42" s="1">
        <f t="shared" si="1"/>
        <v>3.5847809999999997E-6</v>
      </c>
      <c r="I42" s="1">
        <f>(H42/$H$196)/(LN(G42)-LN(G41))</f>
        <v>5.1876685312148431E-2</v>
      </c>
      <c r="K42" s="1"/>
      <c r="L42" s="1"/>
      <c r="M42" s="1"/>
      <c r="N42" s="1"/>
    </row>
    <row r="43" spans="2:25" x14ac:dyDescent="0.25">
      <c r="B43" s="1">
        <v>2.1213999999999998E-3</v>
      </c>
      <c r="C43" s="1">
        <f>proton!D43+HI!D43+alpha!D43</f>
        <v>1.28E-6</v>
      </c>
      <c r="D43">
        <v>7.1999999999999998E-3</v>
      </c>
      <c r="G43">
        <f t="shared" si="0"/>
        <v>3.1820999999999997</v>
      </c>
      <c r="H43" s="1">
        <f t="shared" si="1"/>
        <v>4.0730879999999997E-6</v>
      </c>
      <c r="I43" s="1">
        <f>(H43/$H$196)/(LN(G43)-LN(G42))</f>
        <v>5.8912484024078275E-2</v>
      </c>
      <c r="K43" s="1"/>
      <c r="L43" s="1"/>
      <c r="M43" s="1"/>
      <c r="N43" s="1"/>
    </row>
    <row r="44" spans="2:25" x14ac:dyDescent="0.25">
      <c r="B44" s="1">
        <v>2.222E-3</v>
      </c>
      <c r="C44" s="1">
        <f>proton!D44+HI!D44+alpha!D44</f>
        <v>1.4699999999999999E-6</v>
      </c>
      <c r="D44">
        <v>7.0000000000000001E-3</v>
      </c>
      <c r="G44">
        <f t="shared" si="0"/>
        <v>3.3330000000000002</v>
      </c>
      <c r="H44" s="1">
        <f t="shared" si="1"/>
        <v>4.8995100000000001E-6</v>
      </c>
      <c r="I44" s="1">
        <f>(H44/$H$196)/(LN(G44)-LN(G43))</f>
        <v>7.0906965162849389E-2</v>
      </c>
      <c r="K44" s="1"/>
      <c r="L44" s="1"/>
      <c r="M44" s="1"/>
      <c r="N44" s="1"/>
    </row>
    <row r="45" spans="2:25" x14ac:dyDescent="0.25">
      <c r="B45" s="1">
        <v>2.3273999999999999E-3</v>
      </c>
      <c r="C45" s="1">
        <f>proton!D45+HI!D45+alpha!D45</f>
        <v>1.66E-6</v>
      </c>
      <c r="D45">
        <v>7.0000000000000001E-3</v>
      </c>
      <c r="G45">
        <f t="shared" si="0"/>
        <v>3.4910999999999994</v>
      </c>
      <c r="H45" s="1">
        <f t="shared" si="1"/>
        <v>5.7952259999999986E-6</v>
      </c>
      <c r="I45" s="1">
        <f>(H45/$H$196)/(LN(G45)-LN(G44))</f>
        <v>8.3847139369877657E-2</v>
      </c>
      <c r="K45" s="1"/>
      <c r="L45" s="1"/>
      <c r="M45" s="1"/>
      <c r="N45" s="1"/>
      <c r="R45" s="1"/>
      <c r="S45" s="1"/>
    </row>
    <row r="46" spans="2:25" x14ac:dyDescent="0.25">
      <c r="B46" s="1">
        <v>2.4377999999999999E-3</v>
      </c>
      <c r="C46" s="1">
        <f>proton!D46+HI!D46+alpha!D46</f>
        <v>1.7099999999999999E-6</v>
      </c>
      <c r="D46">
        <v>7.0000000000000001E-3</v>
      </c>
      <c r="G46">
        <f t="shared" si="0"/>
        <v>3.6566999999999998</v>
      </c>
      <c r="H46" s="1">
        <f t="shared" si="1"/>
        <v>6.2529569999999991E-6</v>
      </c>
      <c r="I46" s="1">
        <f>(H46/$H$196)/(LN(G46)-LN(G45))</f>
        <v>9.0469431685139046E-2</v>
      </c>
      <c r="K46" s="1"/>
      <c r="L46" s="1"/>
      <c r="M46" s="1"/>
      <c r="N46" s="1"/>
      <c r="Q46" s="1"/>
      <c r="R46" s="1"/>
      <c r="S46" s="1"/>
      <c r="U46" s="1"/>
      <c r="V46" s="1"/>
      <c r="W46" s="1"/>
    </row>
    <row r="47" spans="2:25" x14ac:dyDescent="0.25">
      <c r="B47" s="1">
        <v>2.5533999999999999E-3</v>
      </c>
      <c r="C47" s="1">
        <f>proton!D47+HI!D47+alpha!D47</f>
        <v>1.8199999999999999E-6</v>
      </c>
      <c r="D47">
        <v>7.0000000000000001E-3</v>
      </c>
      <c r="G47">
        <f t="shared" si="0"/>
        <v>3.8300999999999998</v>
      </c>
      <c r="H47" s="1">
        <f t="shared" si="1"/>
        <v>6.9707819999999993E-6</v>
      </c>
      <c r="I47" s="1">
        <f>(H47/$H$196)/(LN(G47)-LN(G46))</f>
        <v>0.1008864983023475</v>
      </c>
      <c r="K47" s="1"/>
      <c r="L47" s="1"/>
      <c r="M47" s="1"/>
      <c r="N47" s="1"/>
      <c r="Q47" s="1"/>
      <c r="R47" s="1"/>
      <c r="S47" s="1"/>
      <c r="U47" s="1"/>
      <c r="V47" s="1"/>
      <c r="W47" s="1">
        <v>0</v>
      </c>
      <c r="X47" s="1">
        <v>0</v>
      </c>
      <c r="Y47">
        <v>0</v>
      </c>
    </row>
    <row r="48" spans="2:25" x14ac:dyDescent="0.25">
      <c r="B48" s="1">
        <v>2.6744999999999998E-3</v>
      </c>
      <c r="C48" s="1">
        <f>proton!D48+HI!D48+alpha!D48</f>
        <v>2.1100000000000001E-6</v>
      </c>
      <c r="D48">
        <v>7.0000000000000001E-3</v>
      </c>
      <c r="G48">
        <f t="shared" si="0"/>
        <v>4.0117499999999993</v>
      </c>
      <c r="H48" s="1">
        <f t="shared" si="1"/>
        <v>8.4647924999999985E-6</v>
      </c>
      <c r="I48" s="1">
        <f>(H48/$H$196)/(LN(G48)-LN(G47))</f>
        <v>0.12249090148781407</v>
      </c>
      <c r="K48" s="1"/>
      <c r="L48" s="1"/>
      <c r="M48" s="1"/>
      <c r="N48" s="1"/>
      <c r="Q48" s="1"/>
      <c r="R48" s="1"/>
      <c r="S48" s="1"/>
      <c r="U48" s="1"/>
      <c r="V48" s="1"/>
      <c r="W48" s="1">
        <v>1.39E-11</v>
      </c>
      <c r="X48" s="1">
        <v>0</v>
      </c>
      <c r="Y48">
        <v>0</v>
      </c>
    </row>
    <row r="49" spans="2:25" x14ac:dyDescent="0.25">
      <c r="B49" s="1">
        <v>2.8013999999999999E-3</v>
      </c>
      <c r="C49" s="1">
        <f>proton!D49+HI!D49+alpha!D49</f>
        <v>2.0200000000000001E-6</v>
      </c>
      <c r="D49">
        <v>7.0000000000000001E-3</v>
      </c>
      <c r="G49">
        <f t="shared" si="0"/>
        <v>4.2021000000000006</v>
      </c>
      <c r="H49" s="1">
        <f t="shared" si="1"/>
        <v>8.4882420000000011E-6</v>
      </c>
      <c r="I49" s="1">
        <f>(H49/$H$196)/(LN(G49)-LN(G48))</f>
        <v>0.1227767002814302</v>
      </c>
      <c r="K49" s="1"/>
      <c r="L49" s="1"/>
      <c r="M49" s="1"/>
      <c r="N49" s="1"/>
      <c r="Q49" s="1"/>
      <c r="R49" s="1"/>
      <c r="S49" s="1"/>
      <c r="U49" s="1"/>
      <c r="V49" s="1"/>
      <c r="W49" s="1">
        <v>4.0000000000000002E-4</v>
      </c>
      <c r="X49" s="1">
        <v>1.5466400000000002E-5</v>
      </c>
      <c r="Y49">
        <v>2.5999999999999999E-3</v>
      </c>
    </row>
    <row r="50" spans="2:25" x14ac:dyDescent="0.25">
      <c r="B50" s="1">
        <v>2.9342999999999999E-3</v>
      </c>
      <c r="C50" s="1">
        <f>proton!D50+HI!D50+alpha!D50</f>
        <v>2.1600000000000001E-6</v>
      </c>
      <c r="D50">
        <v>7.0000000000000001E-3</v>
      </c>
      <c r="G50">
        <f t="shared" si="0"/>
        <v>4.4014499999999996</v>
      </c>
      <c r="H50" s="1">
        <f t="shared" si="1"/>
        <v>9.507132E-6</v>
      </c>
      <c r="I50" s="1">
        <f>(H50/$H$196)/(LN(G50)-LN(G49))</f>
        <v>0.13753565908252469</v>
      </c>
      <c r="K50" s="1"/>
      <c r="L50" s="1"/>
      <c r="M50" s="1"/>
      <c r="N50" s="1"/>
      <c r="Q50" s="1"/>
      <c r="R50" s="1"/>
      <c r="S50" s="1"/>
      <c r="U50" s="1"/>
      <c r="V50" s="1"/>
      <c r="W50" s="1">
        <v>4.1897000000000001E-4</v>
      </c>
      <c r="X50" s="1">
        <v>1.26797E-6</v>
      </c>
      <c r="Y50">
        <v>9.1000000000000004E-3</v>
      </c>
    </row>
    <row r="51" spans="2:25" x14ac:dyDescent="0.25">
      <c r="B51" s="1">
        <v>3.0734999999999998E-3</v>
      </c>
      <c r="C51" s="1">
        <f>proton!D51+HI!D51+alpha!D51</f>
        <v>2.26E-6</v>
      </c>
      <c r="D51">
        <v>7.1000000000000004E-3</v>
      </c>
      <c r="G51">
        <f t="shared" si="0"/>
        <v>4.6102499999999997</v>
      </c>
      <c r="H51" s="1">
        <f t="shared" si="1"/>
        <v>1.0419164999999999E-5</v>
      </c>
      <c r="I51" s="1">
        <f>(H51/$H$196)/(LN(G51)-LN(G50))</f>
        <v>0.15073478797050338</v>
      </c>
      <c r="K51" s="1"/>
      <c r="L51" s="1"/>
      <c r="M51" s="1"/>
      <c r="N51" s="1"/>
      <c r="Q51" s="1"/>
      <c r="R51" s="1"/>
      <c r="S51" s="1"/>
      <c r="U51" s="1"/>
      <c r="V51" s="1"/>
      <c r="W51" s="1">
        <v>4.3885000000000001E-4</v>
      </c>
      <c r="X51" s="1">
        <v>1.38466E-6</v>
      </c>
      <c r="Y51">
        <v>8.6999999999999994E-3</v>
      </c>
    </row>
    <row r="52" spans="2:25" x14ac:dyDescent="0.25">
      <c r="B52" s="1">
        <v>3.2193E-3</v>
      </c>
      <c r="C52" s="1">
        <f>proton!D52+HI!D52+alpha!D52</f>
        <v>2.43E-6</v>
      </c>
      <c r="D52">
        <v>7.1999999999999998E-3</v>
      </c>
      <c r="G52">
        <f t="shared" si="0"/>
        <v>4.8289499999999999</v>
      </c>
      <c r="H52" s="1">
        <f t="shared" si="1"/>
        <v>1.17343485E-5</v>
      </c>
      <c r="I52" s="1">
        <f>(H52/$H$196)/(LN(G52)-LN(G51))</f>
        <v>0.16976561786498914</v>
      </c>
      <c r="K52" s="1"/>
      <c r="L52" s="1"/>
      <c r="M52" s="1"/>
      <c r="N52" s="1"/>
      <c r="Q52" s="1"/>
      <c r="R52" s="1"/>
      <c r="S52" s="1"/>
      <c r="U52" s="1"/>
      <c r="V52" s="1"/>
      <c r="W52" s="1">
        <v>4.5965999999999997E-4</v>
      </c>
      <c r="X52" s="1">
        <v>1.5165199999999999E-6</v>
      </c>
      <c r="Y52">
        <v>8.3000000000000001E-3</v>
      </c>
    </row>
    <row r="53" spans="2:25" x14ac:dyDescent="0.25">
      <c r="B53" s="1">
        <v>3.372E-3</v>
      </c>
      <c r="C53" s="1">
        <f>proton!D53+HI!D53+alpha!D53</f>
        <v>2.6000000000000001E-6</v>
      </c>
      <c r="D53">
        <v>7.1999999999999998E-3</v>
      </c>
      <c r="G53">
        <f t="shared" si="0"/>
        <v>5.0579999999999998</v>
      </c>
      <c r="H53" s="1">
        <f t="shared" si="1"/>
        <v>1.31508E-5</v>
      </c>
      <c r="I53" s="1">
        <f>(H53/$H$196)/(LN(G53)-LN(G52))</f>
        <v>0.19027800185297228</v>
      </c>
      <c r="K53" s="1"/>
      <c r="L53" s="1"/>
      <c r="M53" s="1"/>
      <c r="N53" s="1"/>
      <c r="Q53" s="1"/>
      <c r="R53" s="1"/>
      <c r="S53" s="1"/>
      <c r="U53" s="1"/>
      <c r="V53" s="1"/>
      <c r="W53" s="1">
        <v>4.8147000000000001E-4</v>
      </c>
      <c r="X53" s="1">
        <v>1.61803E-6</v>
      </c>
      <c r="Y53">
        <v>8.0000000000000002E-3</v>
      </c>
    </row>
    <row r="54" spans="2:25" x14ac:dyDescent="0.25">
      <c r="B54" s="1">
        <v>3.5319000000000001E-3</v>
      </c>
      <c r="C54" s="1">
        <f>proton!D54+HI!D54+alpha!D54</f>
        <v>2.4099999999999998E-6</v>
      </c>
      <c r="D54">
        <v>7.3000000000000001E-3</v>
      </c>
      <c r="G54">
        <f t="shared" si="0"/>
        <v>5.2978499999999995</v>
      </c>
      <c r="H54" s="1">
        <f t="shared" si="1"/>
        <v>1.2767818499999997E-5</v>
      </c>
      <c r="I54" s="1">
        <f>(H54/$H$196)/(LN(G54)-LN(G53))</f>
        <v>0.18478517987532234</v>
      </c>
      <c r="K54" s="1"/>
      <c r="L54" s="1"/>
      <c r="M54" s="1"/>
      <c r="N54" s="1"/>
      <c r="Q54" s="1"/>
      <c r="R54" s="1"/>
      <c r="S54" s="1"/>
      <c r="U54" s="1"/>
      <c r="V54" s="1"/>
      <c r="W54" s="1">
        <v>5.0429999999999995E-4</v>
      </c>
      <c r="X54" s="1">
        <v>1.7385599999999999E-6</v>
      </c>
      <c r="Y54">
        <v>7.7000000000000002E-3</v>
      </c>
    </row>
    <row r="55" spans="2:25" x14ac:dyDescent="0.25">
      <c r="B55" s="1">
        <v>3.6993999999999998E-3</v>
      </c>
      <c r="C55" s="1">
        <f>proton!D55+HI!D55+alpha!D55</f>
        <v>2.4200000000000001E-6</v>
      </c>
      <c r="D55">
        <v>7.4000000000000003E-3</v>
      </c>
      <c r="G55">
        <f t="shared" si="0"/>
        <v>5.5490999999999993</v>
      </c>
      <c r="H55" s="1">
        <f t="shared" si="1"/>
        <v>1.3428821999999999E-5</v>
      </c>
      <c r="I55" s="1">
        <f>(H55/$H$196)/(LN(G55)-LN(G54))</f>
        <v>0.19433180180954979</v>
      </c>
      <c r="K55" s="1"/>
      <c r="L55" s="1"/>
      <c r="M55" s="1"/>
      <c r="N55" s="1"/>
      <c r="Q55" s="1"/>
      <c r="R55" s="1"/>
      <c r="S55" s="1"/>
      <c r="U55" s="1"/>
      <c r="V55" s="1"/>
      <c r="W55" s="1">
        <v>5.2822999999999998E-4</v>
      </c>
      <c r="X55" s="1">
        <v>1.9444E-6</v>
      </c>
      <c r="Y55">
        <v>7.3000000000000001E-3</v>
      </c>
    </row>
    <row r="56" spans="2:25" x14ac:dyDescent="0.25">
      <c r="B56" s="1">
        <v>3.8749000000000001E-3</v>
      </c>
      <c r="C56" s="1">
        <f>proton!D56+HI!D56+alpha!D56</f>
        <v>2.7599999999999998E-6</v>
      </c>
      <c r="D56">
        <v>7.4999999999999997E-3</v>
      </c>
      <c r="G56">
        <f t="shared" si="0"/>
        <v>5.8123500000000003</v>
      </c>
      <c r="H56" s="1">
        <f t="shared" si="1"/>
        <v>1.6042085999999998E-5</v>
      </c>
      <c r="I56" s="1">
        <f>(H56/$H$196)/(LN(G56)-LN(G55))</f>
        <v>0.23207617901805092</v>
      </c>
      <c r="K56" s="1"/>
      <c r="L56" s="1"/>
      <c r="M56" s="1"/>
      <c r="N56" s="1"/>
      <c r="Q56" s="1"/>
      <c r="R56" s="1"/>
      <c r="S56" s="1"/>
      <c r="U56" s="1"/>
      <c r="V56" s="1"/>
      <c r="W56" s="1">
        <v>5.5327999999999996E-4</v>
      </c>
      <c r="X56" s="1">
        <v>2.0678400000000002E-6</v>
      </c>
      <c r="Y56">
        <v>7.1000000000000004E-3</v>
      </c>
    </row>
    <row r="57" spans="2:25" x14ac:dyDescent="0.25">
      <c r="B57" s="1">
        <v>4.0587000000000002E-3</v>
      </c>
      <c r="C57" s="1">
        <f>proton!D57+HI!D57+alpha!D57</f>
        <v>2.2400000000000002E-6</v>
      </c>
      <c r="D57">
        <v>7.6E-3</v>
      </c>
      <c r="G57">
        <f t="shared" si="0"/>
        <v>6.08805</v>
      </c>
      <c r="H57" s="1">
        <f t="shared" si="1"/>
        <v>1.3637232000000001E-5</v>
      </c>
      <c r="I57" s="1">
        <f>(H57/$H$196)/(LN(G57)-LN(G56))</f>
        <v>0.19731285785961419</v>
      </c>
      <c r="K57" s="1"/>
      <c r="L57" s="1"/>
      <c r="M57" s="1"/>
      <c r="N57" s="1"/>
      <c r="Q57" s="1"/>
      <c r="R57" s="1"/>
      <c r="S57" s="1"/>
      <c r="U57" s="1"/>
      <c r="V57" s="1"/>
      <c r="W57" s="1">
        <v>5.7952999999999998E-4</v>
      </c>
      <c r="X57" s="1">
        <v>2.2694199999999999E-6</v>
      </c>
      <c r="Y57">
        <v>6.7999999999999996E-3</v>
      </c>
    </row>
    <row r="58" spans="2:25" x14ac:dyDescent="0.25">
      <c r="B58" s="1">
        <v>4.2512000000000001E-3</v>
      </c>
      <c r="C58" s="1">
        <f>proton!D58+HI!D58+alpha!D58</f>
        <v>2.3700000000000002E-6</v>
      </c>
      <c r="D58">
        <v>7.7000000000000002E-3</v>
      </c>
      <c r="G58">
        <f t="shared" si="0"/>
        <v>6.3768000000000002</v>
      </c>
      <c r="H58" s="1">
        <f t="shared" si="1"/>
        <v>1.5113016000000001E-5</v>
      </c>
      <c r="I58" s="1">
        <f>(H58/$H$196)/(LN(G58)-LN(G57))</f>
        <v>0.2186858006870758</v>
      </c>
      <c r="K58" s="1"/>
      <c r="L58" s="1"/>
      <c r="M58" s="1"/>
      <c r="N58" s="1"/>
      <c r="Q58" s="1"/>
      <c r="R58" s="1"/>
      <c r="S58" s="1"/>
      <c r="U58" s="1"/>
      <c r="V58" s="1"/>
      <c r="W58" s="1">
        <v>6.0700999999999995E-4</v>
      </c>
      <c r="X58" s="1">
        <v>2.4213399999999998E-6</v>
      </c>
      <c r="Y58">
        <v>6.6E-3</v>
      </c>
    </row>
    <row r="59" spans="2:25" x14ac:dyDescent="0.25">
      <c r="B59" s="1">
        <v>4.4529000000000001E-3</v>
      </c>
      <c r="C59" s="1">
        <f>proton!D59+HI!D59+alpha!D59</f>
        <v>2.52E-6</v>
      </c>
      <c r="D59">
        <v>7.9000000000000008E-3</v>
      </c>
      <c r="G59">
        <f t="shared" si="0"/>
        <v>6.6793500000000003</v>
      </c>
      <c r="H59" s="1">
        <f t="shared" si="1"/>
        <v>1.6831962E-5</v>
      </c>
      <c r="I59" s="1">
        <f>(H59/$H$196)/(LN(G59)-LN(G58))</f>
        <v>0.24347649563132179</v>
      </c>
      <c r="K59" s="1"/>
      <c r="L59" s="1"/>
      <c r="M59" s="1"/>
      <c r="N59" s="1"/>
      <c r="Q59" s="1"/>
      <c r="R59" s="1"/>
      <c r="S59" s="1"/>
      <c r="U59" s="1"/>
      <c r="V59" s="1"/>
      <c r="W59" s="1">
        <v>6.3581E-4</v>
      </c>
      <c r="X59" s="1">
        <v>2.6374599999999999E-6</v>
      </c>
      <c r="Y59">
        <v>6.3E-3</v>
      </c>
    </row>
    <row r="60" spans="2:25" x14ac:dyDescent="0.25">
      <c r="B60" s="1">
        <v>4.6641E-3</v>
      </c>
      <c r="C60" s="1">
        <f>proton!D60+HI!D60+alpha!D60</f>
        <v>2.7300000000000001E-6</v>
      </c>
      <c r="D60">
        <v>8.0999999999999996E-3</v>
      </c>
      <c r="G60">
        <f t="shared" si="0"/>
        <v>6.9961499999999992</v>
      </c>
      <c r="H60" s="1">
        <f t="shared" si="1"/>
        <v>1.90994895E-5</v>
      </c>
      <c r="I60" s="1">
        <f>(H60/$H$196)/(LN(G60)-LN(G59))</f>
        <v>0.27636572271416926</v>
      </c>
      <c r="K60" s="1"/>
      <c r="L60" s="1"/>
      <c r="M60" s="1"/>
      <c r="N60" s="1"/>
      <c r="Q60" s="1"/>
      <c r="R60" s="1"/>
      <c r="S60" s="1"/>
      <c r="U60" s="1"/>
      <c r="V60" s="1"/>
      <c r="W60" s="1">
        <v>6.6597E-4</v>
      </c>
      <c r="X60" s="1">
        <v>2.8472500000000001E-6</v>
      </c>
      <c r="Y60">
        <v>6.0000000000000001E-3</v>
      </c>
    </row>
    <row r="61" spans="2:25" x14ac:dyDescent="0.25">
      <c r="B61" s="1">
        <v>4.8853000000000004E-3</v>
      </c>
      <c r="C61" s="1">
        <f>proton!D61+HI!D61+alpha!D61</f>
        <v>2.6199999999999999E-6</v>
      </c>
      <c r="D61">
        <v>8.2000000000000007E-3</v>
      </c>
      <c r="G61">
        <f t="shared" si="0"/>
        <v>7.3279500000000004</v>
      </c>
      <c r="H61" s="1">
        <f t="shared" si="1"/>
        <v>1.9199229E-5</v>
      </c>
      <c r="I61" s="1">
        <f>(H61/$H$196)/(LN(G61)-LN(G60))</f>
        <v>0.27783000057068313</v>
      </c>
      <c r="K61" s="1"/>
      <c r="L61" s="1"/>
      <c r="M61" s="1"/>
      <c r="N61" s="1"/>
      <c r="Q61" s="1"/>
      <c r="R61" s="1"/>
      <c r="S61" s="1"/>
      <c r="U61" s="1"/>
      <c r="V61" s="1"/>
      <c r="W61" s="1">
        <v>6.9755999999999996E-4</v>
      </c>
      <c r="X61" s="1">
        <v>3.0960999999999999E-6</v>
      </c>
      <c r="Y61">
        <v>5.7999999999999996E-3</v>
      </c>
    </row>
    <row r="62" spans="2:25" x14ac:dyDescent="0.25">
      <c r="B62" s="1">
        <v>5.1171000000000003E-3</v>
      </c>
      <c r="C62" s="1">
        <f>proton!D62+HI!D62+alpha!D62</f>
        <v>2.3599999999999999E-6</v>
      </c>
      <c r="D62">
        <v>8.3999999999999995E-3</v>
      </c>
      <c r="G62">
        <f t="shared" si="0"/>
        <v>7.675650000000001</v>
      </c>
      <c r="H62" s="1">
        <f t="shared" si="1"/>
        <v>1.8114534E-5</v>
      </c>
      <c r="I62" s="1">
        <f>(H62/$H$196)/(LN(G62)-LN(G61))</f>
        <v>0.26201265602282764</v>
      </c>
      <c r="K62" s="1"/>
      <c r="L62" s="1"/>
      <c r="M62" s="1"/>
      <c r="N62" s="1"/>
      <c r="Q62" s="1"/>
      <c r="R62" s="1"/>
      <c r="S62" s="1"/>
      <c r="U62" s="1"/>
      <c r="V62" s="1"/>
      <c r="W62" s="1">
        <v>7.3063999999999996E-4</v>
      </c>
      <c r="X62" s="1">
        <v>3.3645999999999999E-6</v>
      </c>
      <c r="Y62">
        <v>5.5999999999999999E-3</v>
      </c>
    </row>
    <row r="63" spans="2:25" x14ac:dyDescent="0.25">
      <c r="B63" s="1">
        <v>5.3597999999999996E-3</v>
      </c>
      <c r="C63" s="1">
        <f>proton!D63+HI!D63+alpha!D63</f>
        <v>2.7800000000000001E-6</v>
      </c>
      <c r="D63">
        <v>8.5000000000000006E-3</v>
      </c>
      <c r="G63">
        <f t="shared" si="0"/>
        <v>8.0396999999999998</v>
      </c>
      <c r="H63" s="1">
        <f t="shared" si="1"/>
        <v>2.2350365999999999E-5</v>
      </c>
      <c r="I63" s="1">
        <f>(H63/$H$196)/(LN(G63)-LN(G62))</f>
        <v>0.32340895434337436</v>
      </c>
      <c r="K63" s="1"/>
      <c r="L63" s="1"/>
      <c r="M63" s="1"/>
      <c r="N63" s="1"/>
      <c r="Q63" s="1"/>
      <c r="R63" s="1"/>
      <c r="S63" s="1"/>
      <c r="U63" s="1"/>
      <c r="V63" s="1"/>
      <c r="W63" s="1">
        <v>7.6530000000000001E-4</v>
      </c>
      <c r="X63" s="1">
        <v>3.6428600000000001E-6</v>
      </c>
      <c r="Y63">
        <v>5.3E-3</v>
      </c>
    </row>
    <row r="64" spans="2:25" x14ac:dyDescent="0.25">
      <c r="B64" s="1">
        <v>5.6140000000000001E-3</v>
      </c>
      <c r="C64" s="1">
        <f>proton!D64+HI!D64+alpha!D64</f>
        <v>2.61E-6</v>
      </c>
      <c r="D64">
        <v>8.8000000000000005E-3</v>
      </c>
      <c r="G64">
        <f t="shared" si="0"/>
        <v>8.4209999999999994</v>
      </c>
      <c r="H64" s="1">
        <f t="shared" si="1"/>
        <v>2.1978809999999998E-5</v>
      </c>
      <c r="I64" s="1">
        <f>(H64/$H$196)/(LN(G64)-LN(G63))</f>
        <v>0.31804608532379292</v>
      </c>
      <c r="K64" s="1"/>
      <c r="L64" s="1"/>
      <c r="M64" s="1"/>
      <c r="N64" s="1"/>
      <c r="Q64" s="1"/>
      <c r="R64" s="1"/>
      <c r="S64" s="1"/>
      <c r="U64" s="1"/>
      <c r="V64" s="1"/>
      <c r="W64" s="1">
        <v>8.0159999999999997E-4</v>
      </c>
      <c r="X64" s="1">
        <v>3.9673600000000001E-6</v>
      </c>
      <c r="Y64">
        <v>5.1000000000000004E-3</v>
      </c>
    </row>
    <row r="65" spans="2:25" x14ac:dyDescent="0.25">
      <c r="B65" s="1">
        <v>5.8802999999999998E-3</v>
      </c>
      <c r="C65" s="1">
        <f>proton!D65+HI!D65+alpha!D65</f>
        <v>2.4200000000000001E-6</v>
      </c>
      <c r="D65">
        <v>8.8999999999999999E-3</v>
      </c>
      <c r="G65">
        <f t="shared" si="0"/>
        <v>8.820450000000001</v>
      </c>
      <c r="H65" s="1">
        <f t="shared" si="1"/>
        <v>2.1345489000000004E-5</v>
      </c>
      <c r="I65" s="1">
        <f>(H65/$H$196)/(LN(G65)-LN(G64))</f>
        <v>0.30883167008850798</v>
      </c>
      <c r="K65" s="1"/>
      <c r="L65" s="1"/>
      <c r="M65" s="1"/>
      <c r="N65" s="1"/>
      <c r="Q65" s="1"/>
      <c r="R65" s="1"/>
      <c r="S65" s="1"/>
      <c r="U65" s="1"/>
      <c r="V65" s="1"/>
      <c r="W65" s="1">
        <v>8.3962000000000001E-4</v>
      </c>
      <c r="X65" s="1">
        <v>4.3529600000000002E-6</v>
      </c>
      <c r="Y65">
        <v>4.8999999999999998E-3</v>
      </c>
    </row>
    <row r="66" spans="2:25" x14ac:dyDescent="0.25">
      <c r="B66" s="1">
        <v>6.1593000000000004E-3</v>
      </c>
      <c r="C66" s="1">
        <f>proton!D66+HI!D66+alpha!D66</f>
        <v>2.4200000000000001E-6</v>
      </c>
      <c r="D66">
        <v>9.1999999999999998E-3</v>
      </c>
      <c r="G66">
        <f t="shared" si="0"/>
        <v>9.2389500000000009</v>
      </c>
      <c r="H66" s="1">
        <f t="shared" si="1"/>
        <v>2.2358259000000004E-5</v>
      </c>
      <c r="I66" s="1">
        <f>(H66/$H$196)/(LN(G66)-LN(G65))</f>
        <v>0.32340755474635952</v>
      </c>
      <c r="K66" s="1"/>
      <c r="L66" s="1"/>
      <c r="M66" s="1"/>
      <c r="N66" s="1"/>
      <c r="Q66" s="1"/>
      <c r="R66" s="1"/>
      <c r="S66" s="1"/>
      <c r="U66" s="1"/>
      <c r="V66" s="1"/>
      <c r="W66" s="1">
        <v>8.7945000000000005E-4</v>
      </c>
      <c r="X66" s="1">
        <v>4.70229E-6</v>
      </c>
      <c r="Y66">
        <v>4.7000000000000002E-3</v>
      </c>
    </row>
    <row r="67" spans="2:25" x14ac:dyDescent="0.25">
      <c r="B67" s="1">
        <v>6.4514000000000004E-3</v>
      </c>
      <c r="C67" s="1">
        <f>proton!D67+HI!D67+alpha!D67</f>
        <v>2.2800000000000002E-6</v>
      </c>
      <c r="D67">
        <v>9.4000000000000004E-3</v>
      </c>
      <c r="G67">
        <f t="shared" si="0"/>
        <v>9.6771000000000011</v>
      </c>
      <c r="H67" s="1">
        <f t="shared" si="1"/>
        <v>2.2063788000000004E-5</v>
      </c>
      <c r="I67" s="1">
        <f>(H67/$H$196)/(LN(G67)-LN(G66))</f>
        <v>0.31929499259614991</v>
      </c>
      <c r="K67" s="1"/>
      <c r="L67" s="1"/>
      <c r="M67" s="1"/>
      <c r="N67" s="1"/>
      <c r="Q67" s="1"/>
      <c r="R67" s="1"/>
      <c r="S67" s="1"/>
      <c r="U67" s="1"/>
      <c r="V67" s="1"/>
      <c r="W67" s="1">
        <v>9.2117000000000002E-4</v>
      </c>
      <c r="X67" s="1">
        <v>5.02794E-6</v>
      </c>
      <c r="Y67">
        <v>4.4999999999999997E-3</v>
      </c>
    </row>
    <row r="68" spans="2:25" x14ac:dyDescent="0.25">
      <c r="B68" s="1">
        <v>6.7574000000000002E-3</v>
      </c>
      <c r="C68" s="1">
        <f>proton!D68+HI!D68+alpha!D68</f>
        <v>2.1900000000000002E-6</v>
      </c>
      <c r="D68">
        <v>9.5999999999999992E-3</v>
      </c>
      <c r="G68">
        <f t="shared" si="0"/>
        <v>10.136100000000001</v>
      </c>
      <c r="H68" s="1">
        <f t="shared" si="1"/>
        <v>2.2198059000000005E-5</v>
      </c>
      <c r="I68" s="1">
        <f>(H68/$H$196)/(LN(G68)-LN(G67))</f>
        <v>0.32118947849951629</v>
      </c>
      <c r="K68" s="1"/>
      <c r="L68" s="1"/>
      <c r="M68" s="1"/>
      <c r="N68" s="1"/>
      <c r="Q68" s="1"/>
      <c r="R68" s="1"/>
      <c r="S68" s="1"/>
      <c r="U68" s="1"/>
      <c r="V68" s="1"/>
      <c r="W68" s="1">
        <v>9.6486E-4</v>
      </c>
      <c r="X68" s="1">
        <v>5.5378099999999996E-6</v>
      </c>
      <c r="Y68">
        <v>4.3E-3</v>
      </c>
    </row>
    <row r="69" spans="2:25" x14ac:dyDescent="0.25">
      <c r="B69" s="1">
        <v>7.0780000000000001E-3</v>
      </c>
      <c r="C69" s="1">
        <f>proton!D69+HI!D69+alpha!D69</f>
        <v>2.12E-6</v>
      </c>
      <c r="D69">
        <v>9.7999999999999997E-3</v>
      </c>
      <c r="G69">
        <f t="shared" si="0"/>
        <v>10.616999999999999</v>
      </c>
      <c r="H69" s="1">
        <f t="shared" si="1"/>
        <v>2.2508039999999998E-5</v>
      </c>
      <c r="I69" s="1">
        <f>(H69/$H$196)/(LN(G69)-LN(G68))</f>
        <v>0.32558936461979238</v>
      </c>
      <c r="K69" s="1"/>
      <c r="L69" s="1"/>
      <c r="M69" s="1"/>
      <c r="N69" s="1"/>
      <c r="Q69" s="1"/>
      <c r="R69" s="1"/>
      <c r="S69" s="1"/>
      <c r="U69" s="1"/>
      <c r="V69" s="1"/>
      <c r="W69" s="1">
        <v>1.0106E-3</v>
      </c>
      <c r="X69" s="1">
        <v>5.9836699999999996E-6</v>
      </c>
      <c r="Y69">
        <v>4.1999999999999997E-3</v>
      </c>
    </row>
    <row r="70" spans="2:25" x14ac:dyDescent="0.25">
      <c r="B70" s="1">
        <v>7.4136999999999996E-3</v>
      </c>
      <c r="C70" s="1">
        <f>proton!D70+HI!D70+alpha!D70</f>
        <v>1.8300000000000001E-6</v>
      </c>
      <c r="D70">
        <v>1.01E-2</v>
      </c>
      <c r="G70">
        <f t="shared" ref="G70:G133" si="2">(B70*3/2)*1000</f>
        <v>11.12055</v>
      </c>
      <c r="H70" s="1">
        <f t="shared" si="1"/>
        <v>2.0350606499999999E-5</v>
      </c>
      <c r="I70" s="1">
        <f>(H70/$H$196)/(LN(G70)-LN(G69))</f>
        <v>0.29447588170326061</v>
      </c>
      <c r="K70" s="1"/>
      <c r="L70" s="1"/>
      <c r="M70" s="1"/>
      <c r="N70" s="1"/>
      <c r="Q70" s="1"/>
      <c r="R70" s="1"/>
      <c r="S70" s="1"/>
      <c r="U70" s="1"/>
      <c r="V70" s="1"/>
      <c r="W70" s="1">
        <v>1.0586E-3</v>
      </c>
      <c r="X70" s="1">
        <v>6.5230500000000002E-6</v>
      </c>
      <c r="Y70">
        <v>4.0000000000000001E-3</v>
      </c>
    </row>
    <row r="71" spans="2:25" x14ac:dyDescent="0.25">
      <c r="B71" s="1">
        <v>7.7654000000000004E-3</v>
      </c>
      <c r="C71" s="1">
        <f>proton!D71+HI!D71+alpha!D71</f>
        <v>1.9599999999999999E-6</v>
      </c>
      <c r="D71">
        <v>1.03E-2</v>
      </c>
      <c r="G71">
        <f t="shared" si="2"/>
        <v>11.648100000000001</v>
      </c>
      <c r="H71" s="1">
        <f t="shared" ref="H71:H134" si="3">C71*G71</f>
        <v>2.2830276000000002E-5</v>
      </c>
      <c r="I71" s="1">
        <f>(H71/$H$196)/(LN(G71)-LN(G70))</f>
        <v>0.33028523697994377</v>
      </c>
      <c r="K71" s="1"/>
      <c r="L71" s="1"/>
      <c r="M71" s="1"/>
      <c r="N71" s="1"/>
      <c r="Q71" s="1"/>
      <c r="R71" s="1"/>
      <c r="S71" s="1"/>
      <c r="U71" s="1"/>
      <c r="V71" s="1"/>
      <c r="W71" s="1">
        <v>1.1088000000000001E-3</v>
      </c>
      <c r="X71" s="1">
        <v>7.0295899999999997E-6</v>
      </c>
      <c r="Y71">
        <v>3.8E-3</v>
      </c>
    </row>
    <row r="72" spans="2:25" x14ac:dyDescent="0.25">
      <c r="B72" s="1">
        <v>8.1337000000000007E-3</v>
      </c>
      <c r="C72" s="1">
        <f>proton!D72+HI!D72+alpha!D72</f>
        <v>1.7999999999999999E-6</v>
      </c>
      <c r="D72">
        <v>1.06E-2</v>
      </c>
      <c r="G72">
        <f t="shared" si="2"/>
        <v>12.200550000000002</v>
      </c>
      <c r="H72" s="1">
        <f t="shared" si="3"/>
        <v>2.1960990000000001E-5</v>
      </c>
      <c r="I72" s="1">
        <f>(H72/$H$196)/(LN(G72)-LN(G71))</f>
        <v>0.31778040746278924</v>
      </c>
      <c r="K72" s="1"/>
      <c r="L72" s="1"/>
      <c r="M72" s="1"/>
      <c r="N72" s="1"/>
      <c r="Q72" s="1"/>
      <c r="R72" s="1"/>
      <c r="S72" s="1"/>
      <c r="U72" s="1"/>
      <c r="V72" s="1"/>
      <c r="W72" s="1">
        <v>1.1613999999999999E-3</v>
      </c>
      <c r="X72" s="1">
        <v>7.6780699999999998E-6</v>
      </c>
      <c r="Y72">
        <v>3.7000000000000002E-3</v>
      </c>
    </row>
    <row r="73" spans="2:25" x14ac:dyDescent="0.25">
      <c r="B73" s="1">
        <v>8.5194999999999993E-3</v>
      </c>
      <c r="C73" s="1">
        <f>proton!D73+HI!D73+alpha!D73</f>
        <v>1.7999999999999999E-6</v>
      </c>
      <c r="D73">
        <v>1.09E-2</v>
      </c>
      <c r="G73">
        <f t="shared" si="2"/>
        <v>12.779249999999999</v>
      </c>
      <c r="H73" s="1">
        <f t="shared" si="3"/>
        <v>2.3002649999999999E-5</v>
      </c>
      <c r="I73" s="1">
        <f>(H73/$H$196)/(LN(G73)-LN(G72))</f>
        <v>0.33282635945890426</v>
      </c>
      <c r="K73" s="1"/>
      <c r="L73" s="1"/>
      <c r="M73" s="1"/>
      <c r="N73" s="1"/>
      <c r="Q73" s="1"/>
      <c r="R73" s="1"/>
      <c r="S73" s="1"/>
      <c r="U73" s="1"/>
      <c r="V73" s="1"/>
      <c r="W73" s="1">
        <v>1.2164999999999999E-3</v>
      </c>
      <c r="X73" s="1">
        <v>8.3481700000000004E-6</v>
      </c>
      <c r="Y73">
        <v>3.5000000000000001E-3</v>
      </c>
    </row>
    <row r="74" spans="2:25" x14ac:dyDescent="0.25">
      <c r="B74" s="1">
        <v>8.9236000000000003E-3</v>
      </c>
      <c r="C74" s="1">
        <f>proton!D74+HI!D74+alpha!D74</f>
        <v>1.8700000000000001E-6</v>
      </c>
      <c r="D74">
        <v>1.11E-2</v>
      </c>
      <c r="G74">
        <f t="shared" si="2"/>
        <v>13.385400000000001</v>
      </c>
      <c r="H74" s="1">
        <f t="shared" si="3"/>
        <v>2.5030698000000002E-5</v>
      </c>
      <c r="I74" s="1">
        <f>(H74/$H$196)/(LN(G74)-LN(G73))</f>
        <v>0.36216972969285</v>
      </c>
      <c r="K74" s="1"/>
      <c r="L74" s="1"/>
      <c r="M74" s="1"/>
      <c r="N74" s="1"/>
      <c r="Q74" s="1"/>
      <c r="R74" s="1"/>
      <c r="S74" s="1"/>
      <c r="U74" s="1"/>
      <c r="V74" s="1"/>
      <c r="W74" s="1">
        <v>1.2742000000000001E-3</v>
      </c>
      <c r="X74" s="1">
        <v>9.0295900000000001E-6</v>
      </c>
      <c r="Y74">
        <v>3.3999999999999998E-3</v>
      </c>
    </row>
    <row r="75" spans="2:25" x14ac:dyDescent="0.25">
      <c r="B75" s="1">
        <v>9.3469E-3</v>
      </c>
      <c r="C75" s="1">
        <f>proton!D75+HI!D75+alpha!D75</f>
        <v>1.86E-6</v>
      </c>
      <c r="D75">
        <v>1.15E-2</v>
      </c>
      <c r="G75">
        <f t="shared" si="2"/>
        <v>14.020350000000001</v>
      </c>
      <c r="H75" s="1">
        <f t="shared" si="3"/>
        <v>2.6077850999999999E-5</v>
      </c>
      <c r="I75" s="1">
        <f>(H75/$H$196)/(LN(G75)-LN(G74))</f>
        <v>0.37729262885139347</v>
      </c>
      <c r="K75" s="1"/>
      <c r="L75" s="1"/>
      <c r="M75" s="1"/>
      <c r="N75" s="1"/>
      <c r="Q75" s="1"/>
      <c r="R75" s="1"/>
      <c r="S75" s="1"/>
      <c r="U75" s="1"/>
      <c r="V75" s="1"/>
      <c r="W75" s="1">
        <v>1.3346E-3</v>
      </c>
      <c r="X75" s="1">
        <v>9.7504900000000002E-6</v>
      </c>
      <c r="Y75">
        <v>3.3E-3</v>
      </c>
    </row>
    <row r="76" spans="2:25" x14ac:dyDescent="0.25">
      <c r="B76" s="1">
        <v>9.7903E-3</v>
      </c>
      <c r="C76" s="1">
        <f>proton!D76+HI!D76+alpha!D76</f>
        <v>1.7E-6</v>
      </c>
      <c r="D76">
        <v>1.17E-2</v>
      </c>
      <c r="G76">
        <f t="shared" si="2"/>
        <v>14.685449999999999</v>
      </c>
      <c r="H76" s="1">
        <f t="shared" si="3"/>
        <v>2.4965265000000001E-5</v>
      </c>
      <c r="I76" s="1">
        <f>(H76/$H$196)/(LN(G76)-LN(G75))</f>
        <v>0.36117962019617206</v>
      </c>
      <c r="K76" s="1"/>
      <c r="L76" s="1"/>
      <c r="M76" s="1"/>
      <c r="N76" s="1"/>
      <c r="Q76" s="1"/>
      <c r="R76" s="1"/>
      <c r="S76" s="1"/>
      <c r="U76" s="1"/>
      <c r="V76" s="1"/>
      <c r="W76" s="1">
        <v>1.3979000000000001E-3</v>
      </c>
      <c r="X76" s="1">
        <v>1.0675299999999999E-5</v>
      </c>
      <c r="Y76">
        <v>3.0999999999999999E-3</v>
      </c>
    </row>
    <row r="77" spans="2:25" x14ac:dyDescent="0.25">
      <c r="B77" s="1">
        <v>1.0255E-2</v>
      </c>
      <c r="C77" s="1">
        <f>proton!D77+HI!D77+alpha!D77</f>
        <v>1.57E-6</v>
      </c>
      <c r="D77">
        <v>1.1900000000000001E-2</v>
      </c>
      <c r="G77">
        <f t="shared" si="2"/>
        <v>15.3825</v>
      </c>
      <c r="H77" s="1">
        <f t="shared" si="3"/>
        <v>2.4150525E-5</v>
      </c>
      <c r="I77" s="1">
        <f>(H77/$H$196)/(LN(G77)-LN(G76))</f>
        <v>0.34919717917193693</v>
      </c>
      <c r="K77" s="1"/>
      <c r="L77" s="1"/>
      <c r="M77" s="1"/>
      <c r="N77" s="1"/>
      <c r="Q77" s="1"/>
      <c r="R77" s="1"/>
      <c r="S77" s="1"/>
      <c r="U77" s="1"/>
      <c r="V77" s="1"/>
      <c r="W77" s="1">
        <v>1.4641999999999999E-3</v>
      </c>
      <c r="X77" s="1">
        <v>1.16361E-5</v>
      </c>
      <c r="Y77">
        <v>3.0000000000000001E-3</v>
      </c>
    </row>
    <row r="78" spans="2:25" x14ac:dyDescent="0.25">
      <c r="B78" s="1">
        <v>1.0741000000000001E-2</v>
      </c>
      <c r="C78" s="1">
        <f>proton!D78+HI!D78+alpha!D78</f>
        <v>1.5400000000000001E-6</v>
      </c>
      <c r="D78">
        <v>1.24E-2</v>
      </c>
      <c r="G78">
        <f t="shared" si="2"/>
        <v>16.111499999999999</v>
      </c>
      <c r="H78" s="1">
        <f t="shared" si="3"/>
        <v>2.4811709999999999E-5</v>
      </c>
      <c r="I78" s="1">
        <f>(H78/$H$196)/(LN(G78)-LN(G77))</f>
        <v>0.35930353535670462</v>
      </c>
      <c r="K78" s="1"/>
      <c r="L78" s="1"/>
      <c r="M78" s="1"/>
      <c r="N78" s="1"/>
      <c r="Q78" s="1"/>
      <c r="R78" s="1"/>
      <c r="S78" s="1"/>
      <c r="U78" s="1"/>
      <c r="V78" s="1"/>
      <c r="W78" s="1">
        <v>1.5337E-3</v>
      </c>
      <c r="X78" s="1">
        <v>1.25771E-5</v>
      </c>
      <c r="Y78">
        <v>2.8999999999999998E-3</v>
      </c>
    </row>
    <row r="79" spans="2:25" x14ac:dyDescent="0.25">
      <c r="B79" s="1">
        <v>1.1251000000000001E-2</v>
      </c>
      <c r="C79" s="1">
        <f>proton!D79+HI!D79+alpha!D79</f>
        <v>1.5E-6</v>
      </c>
      <c r="D79">
        <v>1.26E-2</v>
      </c>
      <c r="G79">
        <f t="shared" si="2"/>
        <v>16.876500000000004</v>
      </c>
      <c r="H79" s="1">
        <f t="shared" si="3"/>
        <v>2.5314750000000007E-5</v>
      </c>
      <c r="I79" s="1">
        <f>(H79/$H$196)/(LN(G79)-LN(G78))</f>
        <v>0.36590842080174285</v>
      </c>
      <c r="K79" s="1"/>
      <c r="L79" s="1"/>
      <c r="M79" s="1"/>
      <c r="N79" s="1"/>
      <c r="Q79" s="1"/>
      <c r="R79" s="1"/>
      <c r="S79" s="1"/>
      <c r="U79" s="1"/>
      <c r="V79" s="1"/>
      <c r="W79" s="1">
        <v>1.6064E-3</v>
      </c>
      <c r="X79" s="1">
        <v>1.36329E-5</v>
      </c>
      <c r="Y79">
        <v>2.8E-3</v>
      </c>
    </row>
    <row r="80" spans="2:25" x14ac:dyDescent="0.25">
      <c r="B80" s="1">
        <v>1.1783999999999999E-2</v>
      </c>
      <c r="C80" s="1">
        <f>proton!D80+HI!D80+alpha!D80</f>
        <v>1.3599999999999999E-6</v>
      </c>
      <c r="D80">
        <v>1.2800000000000001E-2</v>
      </c>
      <c r="G80">
        <f t="shared" si="2"/>
        <v>17.675999999999998</v>
      </c>
      <c r="H80" s="1">
        <f t="shared" si="3"/>
        <v>2.4039359999999996E-5</v>
      </c>
      <c r="I80" s="1">
        <f>(H80/$H$196)/(LN(G80)-LN(G79))</f>
        <v>0.34824786724456941</v>
      </c>
      <c r="K80" s="1"/>
      <c r="L80" s="1"/>
      <c r="M80" s="1"/>
      <c r="N80" s="1"/>
      <c r="Q80" s="1"/>
      <c r="R80" s="1"/>
      <c r="S80" s="1"/>
      <c r="U80" s="1"/>
      <c r="V80" s="1"/>
      <c r="W80" s="1">
        <v>1.6826E-3</v>
      </c>
      <c r="X80" s="1">
        <v>1.4842E-5</v>
      </c>
      <c r="Y80">
        <v>2.5999999999999999E-3</v>
      </c>
    </row>
    <row r="81" spans="2:25" x14ac:dyDescent="0.25">
      <c r="B81" s="1">
        <v>1.2343E-2</v>
      </c>
      <c r="C81" s="1">
        <f>proton!D81+HI!D81+alpha!D81</f>
        <v>1.4899999999999999E-6</v>
      </c>
      <c r="D81">
        <v>1.3299999999999999E-2</v>
      </c>
      <c r="G81">
        <f t="shared" si="2"/>
        <v>18.514499999999998</v>
      </c>
      <c r="H81" s="1">
        <f t="shared" si="3"/>
        <v>2.7586604999999995E-5</v>
      </c>
      <c r="I81" s="1">
        <f>(H81/$H$196)/(LN(G81)-LN(G80))</f>
        <v>0.39911139338063217</v>
      </c>
      <c r="K81" s="1"/>
      <c r="L81" s="1"/>
      <c r="M81" s="1"/>
      <c r="N81" s="1"/>
      <c r="Q81" s="1"/>
      <c r="R81" s="1"/>
      <c r="S81" s="1"/>
      <c r="U81" s="1"/>
      <c r="V81" s="1"/>
      <c r="W81" s="1">
        <v>1.7623999999999999E-3</v>
      </c>
      <c r="X81" s="1">
        <v>1.6029299999999999E-5</v>
      </c>
      <c r="Y81">
        <v>2.5000000000000001E-3</v>
      </c>
    </row>
    <row r="82" spans="2:25" x14ac:dyDescent="0.25">
      <c r="B82" s="1">
        <v>1.2929E-2</v>
      </c>
      <c r="C82" s="1">
        <f>proton!D82+HI!D82+alpha!D82</f>
        <v>1.35E-6</v>
      </c>
      <c r="D82">
        <v>1.37E-2</v>
      </c>
      <c r="G82">
        <f t="shared" si="2"/>
        <v>19.3935</v>
      </c>
      <c r="H82" s="1">
        <f t="shared" si="3"/>
        <v>2.6181224999999998E-5</v>
      </c>
      <c r="I82" s="1">
        <f>(H82/$H$196)/(LN(G82)-LN(G81))</f>
        <v>0.37847411974071432</v>
      </c>
      <c r="K82" s="1"/>
      <c r="L82" s="1"/>
      <c r="M82" s="1"/>
      <c r="N82" s="1"/>
      <c r="Q82" s="1"/>
      <c r="R82" s="1"/>
      <c r="S82" s="1"/>
      <c r="U82" s="1"/>
      <c r="V82" s="1"/>
      <c r="W82" s="1">
        <v>1.846E-3</v>
      </c>
      <c r="X82" s="1">
        <v>1.7473699999999998E-5</v>
      </c>
      <c r="Y82">
        <v>2.3999999999999998E-3</v>
      </c>
    </row>
    <row r="83" spans="2:25" x14ac:dyDescent="0.25">
      <c r="B83" s="1">
        <v>1.3542E-2</v>
      </c>
      <c r="C83" s="1">
        <f>proton!D83+HI!D83+alpha!D83</f>
        <v>1.3199999999999999E-6</v>
      </c>
      <c r="D83">
        <v>1.4200000000000001E-2</v>
      </c>
      <c r="G83">
        <f t="shared" si="2"/>
        <v>20.313000000000002</v>
      </c>
      <c r="H83" s="1">
        <f t="shared" si="3"/>
        <v>2.681316E-5</v>
      </c>
      <c r="I83" s="1">
        <f>(H83/$H$196)/(LN(G83)-LN(G82))</f>
        <v>0.38811667695418373</v>
      </c>
      <c r="K83" s="1"/>
      <c r="L83" s="1"/>
      <c r="M83" s="1"/>
      <c r="N83" s="1"/>
      <c r="Q83" s="1"/>
      <c r="R83" s="1"/>
      <c r="S83" s="1"/>
      <c r="U83" s="1"/>
      <c r="V83" s="1"/>
      <c r="W83" s="1">
        <v>1.9335999999999999E-3</v>
      </c>
      <c r="X83" s="1">
        <v>1.8912299999999998E-5</v>
      </c>
      <c r="Y83">
        <v>2.3E-3</v>
      </c>
    </row>
    <row r="84" spans="2:25" x14ac:dyDescent="0.25">
      <c r="B84" s="1">
        <v>1.4184E-2</v>
      </c>
      <c r="C84" s="1">
        <f>proton!D84+HI!D84+alpha!D84</f>
        <v>1.1000000000000001E-6</v>
      </c>
      <c r="D84">
        <v>1.4500000000000001E-2</v>
      </c>
      <c r="G84">
        <f t="shared" si="2"/>
        <v>21.276</v>
      </c>
      <c r="H84" s="1">
        <f t="shared" si="3"/>
        <v>2.3403600000000001E-5</v>
      </c>
      <c r="I84" s="1">
        <f>(H84/$H$196)/(LN(G84)-LN(G83))</f>
        <v>0.33879680324127509</v>
      </c>
      <c r="K84" s="1"/>
      <c r="L84" s="1"/>
      <c r="M84" s="1"/>
      <c r="N84" s="1"/>
      <c r="Q84" s="1"/>
      <c r="R84" s="1"/>
      <c r="S84" s="1"/>
      <c r="U84" s="1"/>
      <c r="V84" s="1"/>
      <c r="W84" s="1">
        <v>2.0252999999999998E-3</v>
      </c>
      <c r="X84" s="1">
        <v>2.02881E-5</v>
      </c>
      <c r="Y84">
        <v>2.3E-3</v>
      </c>
    </row>
    <row r="85" spans="2:25" x14ac:dyDescent="0.25">
      <c r="B85" s="1">
        <v>1.4857E-2</v>
      </c>
      <c r="C85" s="1">
        <f>proton!D85+HI!D85+alpha!D85</f>
        <v>1.0100000000000001E-6</v>
      </c>
      <c r="D85">
        <v>1.52E-2</v>
      </c>
      <c r="G85">
        <f t="shared" si="2"/>
        <v>22.285499999999999</v>
      </c>
      <c r="H85" s="1">
        <f t="shared" si="3"/>
        <v>2.2508355E-5</v>
      </c>
      <c r="I85" s="1">
        <f>(H85/$H$196)/(LN(G85)-LN(G84))</f>
        <v>0.32557014854916277</v>
      </c>
      <c r="K85" s="1"/>
      <c r="L85" s="1"/>
      <c r="M85" s="1"/>
      <c r="N85" s="1"/>
      <c r="Q85" s="1"/>
      <c r="R85" s="1"/>
      <c r="S85" s="1"/>
      <c r="U85" s="1"/>
      <c r="V85" s="1"/>
      <c r="W85" s="1">
        <v>2.1213999999999998E-3</v>
      </c>
      <c r="X85" s="1">
        <v>2.1836900000000001E-5</v>
      </c>
      <c r="Y85">
        <v>2.2000000000000001E-3</v>
      </c>
    </row>
    <row r="86" spans="2:25" x14ac:dyDescent="0.25">
      <c r="B86" s="1">
        <v>1.5561999999999999E-2</v>
      </c>
      <c r="C86" s="1">
        <f>proton!D86+HI!D86+alpha!D86</f>
        <v>1.1000000000000001E-6</v>
      </c>
      <c r="D86">
        <v>1.5900000000000001E-2</v>
      </c>
      <c r="G86">
        <f t="shared" si="2"/>
        <v>23.343</v>
      </c>
      <c r="H86" s="1">
        <f t="shared" si="3"/>
        <v>2.5677300000000002E-5</v>
      </c>
      <c r="I86" s="1">
        <f>(H86/$H$196)/(LN(G86)-LN(G85))</f>
        <v>0.37137227266948508</v>
      </c>
      <c r="K86" s="1"/>
      <c r="L86" s="1"/>
      <c r="M86" s="1"/>
      <c r="N86" s="1"/>
      <c r="Q86" s="1"/>
      <c r="R86" s="1"/>
      <c r="S86" s="1"/>
      <c r="U86" s="1"/>
      <c r="V86" s="1"/>
      <c r="W86" s="1">
        <v>2.222E-3</v>
      </c>
      <c r="X86" s="1">
        <v>2.3190899999999998E-5</v>
      </c>
      <c r="Y86">
        <v>2.0999999999999999E-3</v>
      </c>
    </row>
    <row r="87" spans="2:25" x14ac:dyDescent="0.25">
      <c r="B87" s="1">
        <v>1.6299999999999999E-2</v>
      </c>
      <c r="C87" s="1">
        <f>proton!D87+HI!D87+alpha!D87</f>
        <v>8.4E-7</v>
      </c>
      <c r="D87">
        <v>1.6500000000000001E-2</v>
      </c>
      <c r="G87">
        <f t="shared" si="2"/>
        <v>24.45</v>
      </c>
      <c r="H87" s="1">
        <f t="shared" si="3"/>
        <v>2.0537999999999999E-5</v>
      </c>
      <c r="I87" s="1">
        <f>(H87/$H$196)/(LN(G87)-LN(G86))</f>
        <v>0.29722081362924951</v>
      </c>
      <c r="K87" s="1"/>
      <c r="L87" s="1"/>
      <c r="M87" s="1"/>
      <c r="N87" s="1"/>
      <c r="Q87" s="1"/>
      <c r="R87" s="1"/>
      <c r="S87" s="1"/>
      <c r="U87" s="1"/>
      <c r="V87" s="1"/>
      <c r="W87" s="1">
        <v>2.3273999999999999E-3</v>
      </c>
      <c r="X87" s="1">
        <v>2.4699199999999999E-5</v>
      </c>
      <c r="Y87">
        <v>2.0999999999999999E-3</v>
      </c>
    </row>
    <row r="88" spans="2:25" x14ac:dyDescent="0.25">
      <c r="B88" s="1">
        <v>1.7073000000000001E-2</v>
      </c>
      <c r="C88" s="1">
        <f>proton!D88+HI!D88+alpha!D88</f>
        <v>9.5999999999999991E-7</v>
      </c>
      <c r="D88">
        <v>1.7299999999999999E-2</v>
      </c>
      <c r="G88">
        <f t="shared" si="2"/>
        <v>25.609500000000001</v>
      </c>
      <c r="H88" s="1">
        <f t="shared" si="3"/>
        <v>2.4585119999999997E-5</v>
      </c>
      <c r="I88" s="1">
        <f>(H88/$H$196)/(LN(G88)-LN(G87))</f>
        <v>0.35578897343023558</v>
      </c>
      <c r="K88" s="1"/>
      <c r="L88" s="1"/>
      <c r="M88" s="1"/>
      <c r="N88" s="1"/>
      <c r="Q88" s="1"/>
      <c r="R88" s="1"/>
      <c r="S88" s="1"/>
      <c r="U88" s="1"/>
      <c r="V88" s="1"/>
      <c r="W88" s="1">
        <v>2.4377999999999999E-3</v>
      </c>
      <c r="X88" s="1">
        <v>2.6018799999999999E-5</v>
      </c>
      <c r="Y88">
        <v>2E-3</v>
      </c>
    </row>
    <row r="89" spans="2:25" x14ac:dyDescent="0.25">
      <c r="B89" s="1">
        <v>1.7883E-2</v>
      </c>
      <c r="C89" s="1">
        <f>proton!D89+HI!D89+alpha!D89</f>
        <v>8.6000000000000002E-7</v>
      </c>
      <c r="D89">
        <v>1.83E-2</v>
      </c>
      <c r="G89">
        <f t="shared" si="2"/>
        <v>26.8245</v>
      </c>
      <c r="H89" s="1">
        <f t="shared" si="3"/>
        <v>2.306907E-5</v>
      </c>
      <c r="I89" s="1">
        <f>(H89/$H$196)/(LN(G89)-LN(G88))</f>
        <v>0.33371146838133181</v>
      </c>
      <c r="K89" s="1"/>
      <c r="L89" s="1"/>
      <c r="M89" s="1"/>
      <c r="N89" s="1"/>
      <c r="Q89" s="1"/>
      <c r="R89" s="1"/>
      <c r="S89" s="1"/>
      <c r="U89" s="1"/>
      <c r="V89" s="1"/>
      <c r="W89" s="1">
        <v>2.5533999999999999E-3</v>
      </c>
      <c r="X89" s="1">
        <v>2.72305E-5</v>
      </c>
      <c r="Y89">
        <v>2E-3</v>
      </c>
    </row>
    <row r="90" spans="2:25" x14ac:dyDescent="0.25">
      <c r="B90" s="1">
        <v>1.8731000000000001E-2</v>
      </c>
      <c r="C90" s="1">
        <f>proton!D90+HI!D90+alpha!D90</f>
        <v>7.0999999999999998E-7</v>
      </c>
      <c r="D90">
        <v>1.9400000000000001E-2</v>
      </c>
      <c r="G90">
        <f t="shared" si="2"/>
        <v>28.096500000000002</v>
      </c>
      <c r="H90" s="1">
        <f t="shared" si="3"/>
        <v>1.9948515000000002E-5</v>
      </c>
      <c r="I90" s="1">
        <f>(H90/$H$196)/(LN(G90)-LN(G89))</f>
        <v>0.28871297821071434</v>
      </c>
      <c r="K90" s="1"/>
      <c r="L90" s="1"/>
      <c r="M90" s="1"/>
      <c r="N90" s="1"/>
      <c r="Q90" s="1"/>
      <c r="R90" s="1"/>
      <c r="S90" s="1"/>
      <c r="U90" s="1"/>
      <c r="V90" s="1"/>
      <c r="W90" s="1">
        <v>2.6744999999999998E-3</v>
      </c>
      <c r="X90" s="1">
        <v>2.8343800000000001E-5</v>
      </c>
      <c r="Y90">
        <v>1.9E-3</v>
      </c>
    </row>
    <row r="91" spans="2:25" x14ac:dyDescent="0.25">
      <c r="B91" s="1">
        <v>1.9619999999999999E-2</v>
      </c>
      <c r="C91" s="1">
        <f>proton!D91+HI!D91+alpha!D91</f>
        <v>7.8000000000000005E-7</v>
      </c>
      <c r="D91">
        <v>2.0299999999999999E-2</v>
      </c>
      <c r="G91">
        <f t="shared" si="2"/>
        <v>29.429999999999996</v>
      </c>
      <c r="H91" s="1">
        <f t="shared" si="3"/>
        <v>2.2955399999999997E-5</v>
      </c>
      <c r="I91" s="1">
        <f>(H91/$H$196)/(LN(G91)-LN(G90))</f>
        <v>0.33194342580603192</v>
      </c>
      <c r="K91" s="1"/>
      <c r="L91" s="1"/>
      <c r="M91" s="1"/>
      <c r="N91" s="1"/>
      <c r="Q91" s="1"/>
      <c r="R91" s="1"/>
      <c r="S91" s="1"/>
      <c r="U91" s="1"/>
      <c r="V91" s="1"/>
      <c r="W91" s="1">
        <v>2.8013999999999999E-3</v>
      </c>
      <c r="X91" s="1">
        <v>2.9239700000000001E-5</v>
      </c>
      <c r="Y91">
        <v>1.9E-3</v>
      </c>
    </row>
    <row r="92" spans="2:25" x14ac:dyDescent="0.25">
      <c r="B92" s="1">
        <v>2.0549999999999999E-2</v>
      </c>
      <c r="C92" s="1">
        <f>proton!D92+HI!D92+alpha!D92</f>
        <v>6.4000000000000001E-7</v>
      </c>
      <c r="D92">
        <v>2.1299999999999999E-2</v>
      </c>
      <c r="G92">
        <f t="shared" si="2"/>
        <v>30.824999999999999</v>
      </c>
      <c r="H92" s="1">
        <f t="shared" si="3"/>
        <v>1.9728000000000002E-5</v>
      </c>
      <c r="I92" s="1">
        <f>(H92/$H$196)/(LN(G92)-LN(G91))</f>
        <v>0.28563170512391411</v>
      </c>
      <c r="K92" s="1"/>
      <c r="L92" s="1"/>
      <c r="M92" s="1"/>
      <c r="N92" s="1"/>
      <c r="Q92" s="1"/>
      <c r="R92" s="1"/>
      <c r="S92" s="1"/>
      <c r="U92" s="1"/>
      <c r="V92" s="1"/>
      <c r="W92" s="1">
        <v>2.9342999999999999E-3</v>
      </c>
      <c r="X92" s="1">
        <v>3.00118E-5</v>
      </c>
      <c r="Y92">
        <v>1.9E-3</v>
      </c>
    </row>
    <row r="93" spans="2:25" x14ac:dyDescent="0.25">
      <c r="B93" s="1">
        <v>2.1524999999999999E-2</v>
      </c>
      <c r="C93" s="1">
        <f>proton!D93+HI!D93+alpha!D93</f>
        <v>5.2E-7</v>
      </c>
      <c r="D93">
        <v>2.2800000000000001E-2</v>
      </c>
      <c r="G93">
        <f t="shared" si="2"/>
        <v>32.287499999999994</v>
      </c>
      <c r="H93" s="1">
        <f t="shared" si="3"/>
        <v>1.6789499999999996E-5</v>
      </c>
      <c r="I93" s="1">
        <f>(H93/$H$196)/(LN(G93)-LN(G92))</f>
        <v>0.24286313617117308</v>
      </c>
      <c r="K93" s="1"/>
      <c r="L93" s="1"/>
      <c r="M93" s="1"/>
      <c r="N93" s="1"/>
      <c r="Q93" s="1"/>
      <c r="R93" s="1"/>
      <c r="S93" s="1"/>
      <c r="U93" s="1"/>
      <c r="V93" s="1"/>
      <c r="W93" s="1">
        <v>3.0734999999999998E-3</v>
      </c>
      <c r="X93" s="1">
        <v>3.0477400000000001E-5</v>
      </c>
      <c r="Y93">
        <v>1.8E-3</v>
      </c>
    </row>
    <row r="94" spans="2:25" x14ac:dyDescent="0.25">
      <c r="B94" s="1">
        <v>2.2546E-2</v>
      </c>
      <c r="C94" s="1">
        <f>proton!D94+HI!D94+alpha!D94</f>
        <v>4.5000000000000003E-7</v>
      </c>
      <c r="D94">
        <v>2.3599999999999999E-2</v>
      </c>
      <c r="G94">
        <f t="shared" si="2"/>
        <v>33.819000000000003</v>
      </c>
      <c r="H94" s="1">
        <f t="shared" si="3"/>
        <v>1.5218550000000002E-5</v>
      </c>
      <c r="I94" s="1">
        <f>(H94/$H$196)/(LN(G94)-LN(G93))</f>
        <v>0.22019365690659379</v>
      </c>
      <c r="K94" s="1"/>
      <c r="L94" s="1"/>
      <c r="M94" s="1"/>
      <c r="N94" s="1"/>
      <c r="Q94" s="1"/>
      <c r="R94" s="1"/>
      <c r="S94" s="1"/>
      <c r="U94" s="1"/>
      <c r="V94" s="1"/>
      <c r="W94" s="1">
        <v>3.2193E-3</v>
      </c>
      <c r="X94" s="1">
        <v>3.0917899999999998E-5</v>
      </c>
      <c r="Y94">
        <v>1.8E-3</v>
      </c>
    </row>
    <row r="95" spans="2:25" x14ac:dyDescent="0.25">
      <c r="B95" s="1">
        <v>2.3616000000000002E-2</v>
      </c>
      <c r="C95" s="1">
        <f>proton!D95+HI!D95+alpha!D95</f>
        <v>5.9999999999999997E-7</v>
      </c>
      <c r="D95">
        <v>2.58E-2</v>
      </c>
      <c r="G95">
        <f t="shared" si="2"/>
        <v>35.424000000000007</v>
      </c>
      <c r="H95" s="1">
        <f t="shared" si="3"/>
        <v>2.1254400000000004E-5</v>
      </c>
      <c r="I95" s="1">
        <f>(H95/$H$196)/(LN(G95)-LN(G94))</f>
        <v>0.30736468916654636</v>
      </c>
      <c r="K95" s="1"/>
      <c r="L95" s="1"/>
      <c r="M95" s="1"/>
      <c r="N95" s="1"/>
      <c r="Q95" s="1"/>
      <c r="R95" s="1"/>
      <c r="S95" s="1"/>
      <c r="U95" s="1"/>
      <c r="V95" s="1"/>
      <c r="W95" s="1">
        <v>3.372E-3</v>
      </c>
      <c r="X95" s="1">
        <v>3.1071000000000001E-5</v>
      </c>
      <c r="Y95">
        <v>1.8E-3</v>
      </c>
    </row>
    <row r="96" spans="2:25" x14ac:dyDescent="0.25">
      <c r="B96" s="1">
        <v>2.4736000000000001E-2</v>
      </c>
      <c r="C96" s="1">
        <f>proton!D96+HI!D96+alpha!D96</f>
        <v>4.7E-7</v>
      </c>
      <c r="D96">
        <v>2.76E-2</v>
      </c>
      <c r="G96">
        <f t="shared" si="2"/>
        <v>37.103999999999999</v>
      </c>
      <c r="H96" s="1">
        <f t="shared" si="3"/>
        <v>1.7438879999999999E-5</v>
      </c>
      <c r="I96" s="1">
        <f>(H96/$H$196)/(LN(G96)-LN(G95))</f>
        <v>0.25235934974786661</v>
      </c>
      <c r="K96" s="1"/>
      <c r="L96" s="1"/>
      <c r="M96" s="1"/>
      <c r="N96" s="1"/>
      <c r="Q96" s="1"/>
      <c r="R96" s="1"/>
      <c r="S96" s="1"/>
      <c r="U96" s="1"/>
      <c r="V96" s="1"/>
      <c r="W96" s="1">
        <v>3.5319000000000001E-3</v>
      </c>
      <c r="X96" s="1">
        <v>3.1230399999999998E-5</v>
      </c>
      <c r="Y96">
        <v>1.8E-3</v>
      </c>
    </row>
    <row r="97" spans="2:25" x14ac:dyDescent="0.25">
      <c r="B97" s="1">
        <v>2.5909000000000001E-2</v>
      </c>
      <c r="C97" s="1">
        <f>proton!D97+HI!D97+alpha!D97</f>
        <v>3.4999999999999998E-7</v>
      </c>
      <c r="D97">
        <v>2.8899999999999999E-2</v>
      </c>
      <c r="G97">
        <f t="shared" si="2"/>
        <v>38.863500000000002</v>
      </c>
      <c r="H97" s="1">
        <f t="shared" si="3"/>
        <v>1.3602225E-5</v>
      </c>
      <c r="I97" s="1">
        <f>(H97/$H$196)/(LN(G97)-LN(G96))</f>
        <v>0.19685793417922393</v>
      </c>
      <c r="K97" s="1"/>
      <c r="L97" s="1"/>
      <c r="M97" s="1"/>
      <c r="N97" s="1"/>
      <c r="Q97" s="1"/>
      <c r="R97" s="1"/>
      <c r="S97" s="1"/>
      <c r="U97" s="1"/>
      <c r="V97" s="1"/>
      <c r="W97" s="1">
        <v>3.6993999999999998E-3</v>
      </c>
      <c r="X97" s="1">
        <v>3.1049800000000002E-5</v>
      </c>
      <c r="Y97">
        <v>1.8E-3</v>
      </c>
    </row>
    <row r="98" spans="2:25" x14ac:dyDescent="0.25">
      <c r="B98" s="1">
        <v>2.7137999999999999E-2</v>
      </c>
      <c r="C98" s="1">
        <f>proton!D98+HI!D98+alpha!D98</f>
        <v>2.4999999999999999E-7</v>
      </c>
      <c r="D98">
        <v>3.2000000000000001E-2</v>
      </c>
      <c r="G98">
        <f t="shared" si="2"/>
        <v>40.707000000000001</v>
      </c>
      <c r="H98" s="1">
        <f t="shared" si="3"/>
        <v>1.017675E-5</v>
      </c>
      <c r="I98" s="1">
        <f>(H98/$H$196)/(LN(G98)-LN(G97))</f>
        <v>0.14723884775660659</v>
      </c>
      <c r="K98" s="1"/>
      <c r="L98" s="1"/>
      <c r="M98" s="1"/>
      <c r="N98" s="1"/>
      <c r="Q98" s="1"/>
      <c r="R98" s="1"/>
      <c r="S98" s="1"/>
      <c r="U98" s="1"/>
      <c r="V98" s="1"/>
      <c r="W98" s="1">
        <v>3.8749000000000001E-3</v>
      </c>
      <c r="X98" s="1">
        <v>3.07584E-5</v>
      </c>
      <c r="Y98">
        <v>1.8E-3</v>
      </c>
    </row>
    <row r="99" spans="2:25" x14ac:dyDescent="0.25">
      <c r="B99" s="1">
        <v>2.8424999999999999E-2</v>
      </c>
      <c r="C99" s="1">
        <f>proton!D99+HI!D99+alpha!D99</f>
        <v>2.7000000000000001E-7</v>
      </c>
      <c r="D99">
        <v>3.32E-2</v>
      </c>
      <c r="G99">
        <f t="shared" si="2"/>
        <v>42.637499999999996</v>
      </c>
      <c r="H99" s="1">
        <f t="shared" si="3"/>
        <v>1.1512124999999999E-5</v>
      </c>
      <c r="I99" s="1">
        <f>(H99/$H$196)/(LN(G99)-LN(G98))</f>
        <v>0.16659694394296345</v>
      </c>
      <c r="K99" s="1"/>
      <c r="L99" s="1"/>
      <c r="M99" s="1"/>
      <c r="N99" s="1"/>
      <c r="Q99" s="1"/>
      <c r="R99" s="1"/>
      <c r="S99" s="1"/>
      <c r="U99" s="1"/>
      <c r="V99" s="1"/>
      <c r="W99" s="1">
        <v>4.0587000000000002E-3</v>
      </c>
      <c r="X99" s="1">
        <v>3.0390299999999999E-5</v>
      </c>
      <c r="Y99">
        <v>1.8E-3</v>
      </c>
    </row>
    <row r="100" spans="2:25" x14ac:dyDescent="0.25">
      <c r="B100" s="1">
        <v>2.9773999999999998E-2</v>
      </c>
      <c r="C100" s="1">
        <f>proton!D100+HI!D100+alpha!D100</f>
        <v>2.8000000000000002E-7</v>
      </c>
      <c r="D100">
        <v>3.4700000000000002E-2</v>
      </c>
      <c r="G100">
        <f t="shared" si="2"/>
        <v>44.661000000000001</v>
      </c>
      <c r="H100" s="1">
        <f t="shared" si="3"/>
        <v>1.2505080000000002E-5</v>
      </c>
      <c r="I100" s="1">
        <f>(H100/$H$196)/(LN(G100)-LN(G99))</f>
        <v>0.18083993107845558</v>
      </c>
      <c r="K100" s="1"/>
      <c r="L100" s="1"/>
      <c r="M100" s="1"/>
      <c r="N100" s="1"/>
      <c r="Q100" s="1"/>
      <c r="R100" s="1"/>
      <c r="S100" s="1"/>
      <c r="U100" s="1"/>
      <c r="V100" s="1"/>
      <c r="W100" s="1">
        <v>4.2512000000000001E-3</v>
      </c>
      <c r="X100" s="1">
        <v>3.00644E-5</v>
      </c>
      <c r="Y100">
        <v>1.9E-3</v>
      </c>
    </row>
    <row r="101" spans="2:25" x14ac:dyDescent="0.25">
      <c r="B101" s="1">
        <v>3.1185999999999998E-2</v>
      </c>
      <c r="C101" s="1">
        <f>proton!D101+HI!D101+alpha!D101</f>
        <v>2.0000000000000002E-7</v>
      </c>
      <c r="D101">
        <v>3.6200000000000003E-2</v>
      </c>
      <c r="G101">
        <f t="shared" si="2"/>
        <v>46.779000000000003</v>
      </c>
      <c r="H101" s="1">
        <f t="shared" si="3"/>
        <v>9.3558000000000011E-6</v>
      </c>
      <c r="I101" s="1">
        <f>(H101/$H$196)/(LN(G101)-LN(G100))</f>
        <v>0.13539280515261409</v>
      </c>
      <c r="K101" s="1"/>
      <c r="L101" s="1"/>
      <c r="M101" s="1"/>
      <c r="N101" s="1"/>
      <c r="Q101" s="1"/>
      <c r="R101" s="1"/>
      <c r="S101" s="1"/>
      <c r="U101" s="1"/>
      <c r="V101" s="1"/>
      <c r="W101" s="1">
        <v>4.4529000000000001E-3</v>
      </c>
      <c r="X101" s="1">
        <v>2.95453E-5</v>
      </c>
      <c r="Y101">
        <v>1.9E-3</v>
      </c>
    </row>
    <row r="102" spans="2:25" x14ac:dyDescent="0.25">
      <c r="B102" s="1">
        <v>3.2665E-2</v>
      </c>
      <c r="C102" s="1">
        <f>proton!D102+HI!D102+alpha!D102</f>
        <v>1.4000000000000001E-7</v>
      </c>
      <c r="D102">
        <v>3.7499999999999999E-2</v>
      </c>
      <c r="G102">
        <f t="shared" si="2"/>
        <v>48.997500000000002</v>
      </c>
      <c r="H102" s="1">
        <f t="shared" si="3"/>
        <v>6.8596500000000005E-6</v>
      </c>
      <c r="I102" s="1">
        <f>(H102/$H$196)/(LN(G102)-LN(G101))</f>
        <v>9.9267224262890572E-2</v>
      </c>
      <c r="K102" s="1"/>
      <c r="L102" s="1"/>
      <c r="M102" s="1"/>
      <c r="N102" s="1"/>
      <c r="Q102" s="1"/>
      <c r="R102" s="1"/>
      <c r="S102" s="1"/>
      <c r="U102" s="1"/>
      <c r="V102" s="1"/>
      <c r="W102" s="1">
        <v>4.6641E-3</v>
      </c>
      <c r="X102" s="1">
        <v>2.8948000000000001E-5</v>
      </c>
      <c r="Y102">
        <v>1.9E-3</v>
      </c>
    </row>
    <row r="103" spans="2:25" x14ac:dyDescent="0.25">
      <c r="B103" s="1">
        <v>3.4215000000000002E-2</v>
      </c>
      <c r="C103" s="1">
        <f>proton!D103+HI!D103+alpha!D103</f>
        <v>1.4999999999999999E-7</v>
      </c>
      <c r="D103">
        <v>4.02E-2</v>
      </c>
      <c r="G103">
        <f t="shared" si="2"/>
        <v>51.322500000000005</v>
      </c>
      <c r="H103" s="1">
        <f t="shared" si="3"/>
        <v>7.6983750000000006E-6</v>
      </c>
      <c r="I103" s="1">
        <f>(H103/$H$196)/(LN(G103)-LN(G102))</f>
        <v>0.11134428637862559</v>
      </c>
      <c r="K103" s="1"/>
      <c r="L103" s="1"/>
      <c r="M103" s="1"/>
      <c r="N103" s="1"/>
      <c r="Q103" s="1"/>
      <c r="R103" s="1"/>
      <c r="S103" s="1"/>
      <c r="U103" s="1"/>
      <c r="V103" s="1"/>
      <c r="W103" s="1">
        <v>4.8853000000000004E-3</v>
      </c>
      <c r="X103" s="1">
        <v>2.8323600000000001E-5</v>
      </c>
      <c r="Y103">
        <v>1.9E-3</v>
      </c>
    </row>
    <row r="104" spans="2:25" x14ac:dyDescent="0.25">
      <c r="B104" s="1">
        <v>3.5838000000000002E-2</v>
      </c>
      <c r="C104" s="1">
        <f>proton!D104+HI!D104+alpha!D104</f>
        <v>2.0000000000000002E-7</v>
      </c>
      <c r="D104">
        <v>4.07E-2</v>
      </c>
      <c r="G104">
        <f t="shared" si="2"/>
        <v>53.756999999999998</v>
      </c>
      <c r="H104" s="1">
        <f t="shared" si="3"/>
        <v>1.07514E-5</v>
      </c>
      <c r="I104" s="1">
        <f>(H104/$H$196)/(LN(G104)-LN(G103))</f>
        <v>0.1555527156618281</v>
      </c>
      <c r="K104" s="1"/>
      <c r="L104" s="1"/>
      <c r="M104" s="1"/>
      <c r="N104" s="1"/>
      <c r="Q104" s="1"/>
      <c r="R104" s="1"/>
      <c r="S104" s="1"/>
      <c r="U104" s="1"/>
      <c r="V104" s="1"/>
      <c r="W104" s="1">
        <v>5.1171000000000003E-3</v>
      </c>
      <c r="X104" s="1">
        <v>2.7522499999999999E-5</v>
      </c>
      <c r="Y104">
        <v>1.9E-3</v>
      </c>
    </row>
    <row r="105" spans="2:25" x14ac:dyDescent="0.25">
      <c r="B105" s="1">
        <v>3.7537000000000001E-2</v>
      </c>
      <c r="C105" s="1">
        <f>proton!D105+HI!D105+alpha!D105</f>
        <v>1.6E-7</v>
      </c>
      <c r="D105">
        <v>4.4900000000000002E-2</v>
      </c>
      <c r="G105">
        <f t="shared" si="2"/>
        <v>56.305500000000002</v>
      </c>
      <c r="H105" s="1">
        <f t="shared" si="3"/>
        <v>9.0088799999999997E-6</v>
      </c>
      <c r="I105" s="1">
        <f>(H105/$H$196)/(LN(G105)-LN(G104))</f>
        <v>0.13041573237047871</v>
      </c>
      <c r="K105" s="1"/>
      <c r="L105" s="1"/>
      <c r="M105" s="1"/>
      <c r="N105" s="1"/>
      <c r="Q105" s="1"/>
      <c r="R105" s="1"/>
      <c r="S105" s="1"/>
      <c r="U105" s="1"/>
      <c r="V105" s="1"/>
      <c r="W105" s="1">
        <v>5.3597999999999996E-3</v>
      </c>
      <c r="X105" s="1">
        <v>2.6844099999999999E-5</v>
      </c>
      <c r="Y105">
        <v>2E-3</v>
      </c>
    </row>
    <row r="106" spans="2:25" x14ac:dyDescent="0.25">
      <c r="B106" s="1">
        <v>3.9317999999999999E-2</v>
      </c>
      <c r="C106" s="1">
        <f>proton!D106+HI!D106+alpha!D106</f>
        <v>1.9999999999999999E-7</v>
      </c>
      <c r="D106">
        <v>4.36E-2</v>
      </c>
      <c r="G106">
        <f t="shared" si="2"/>
        <v>58.977000000000004</v>
      </c>
      <c r="H106" s="1">
        <f t="shared" si="3"/>
        <v>1.1795400000000001E-5</v>
      </c>
      <c r="I106" s="1">
        <f>(H106/$H$196)/(LN(G106)-LN(G105))</f>
        <v>0.1706181401647453</v>
      </c>
      <c r="K106" s="1"/>
      <c r="L106" s="1"/>
      <c r="M106" s="1"/>
      <c r="N106" s="1"/>
      <c r="Q106" s="1"/>
      <c r="R106" s="1"/>
      <c r="S106" s="1"/>
      <c r="U106" s="1"/>
      <c r="V106" s="1"/>
      <c r="W106" s="1">
        <v>5.6140000000000001E-3</v>
      </c>
      <c r="X106" s="1">
        <v>2.6087500000000001E-5</v>
      </c>
      <c r="Y106">
        <v>2E-3</v>
      </c>
    </row>
    <row r="107" spans="2:25" x14ac:dyDescent="0.25">
      <c r="B107" s="1">
        <v>4.1182999999999997E-2</v>
      </c>
      <c r="C107" s="1">
        <f>proton!D107+HI!D107+alpha!D107</f>
        <v>1.4999999999999999E-7</v>
      </c>
      <c r="D107">
        <v>4.4400000000000002E-2</v>
      </c>
      <c r="G107">
        <f t="shared" si="2"/>
        <v>61.774499999999996</v>
      </c>
      <c r="H107" s="1">
        <f t="shared" si="3"/>
        <v>9.2661749999999994E-6</v>
      </c>
      <c r="I107" s="1">
        <f>(H107/$H$196)/(LN(G107)-LN(G106))</f>
        <v>0.1340686700174463</v>
      </c>
      <c r="K107" s="1"/>
      <c r="L107" s="1"/>
      <c r="M107" s="1"/>
      <c r="N107" s="1"/>
      <c r="Q107" s="1"/>
      <c r="R107" s="1"/>
      <c r="S107" s="1"/>
      <c r="U107" s="1"/>
      <c r="V107" s="1"/>
      <c r="W107" s="1">
        <v>5.8802999999999998E-3</v>
      </c>
      <c r="X107" s="1">
        <v>2.5244100000000001E-5</v>
      </c>
      <c r="Y107">
        <v>2E-3</v>
      </c>
    </row>
    <row r="108" spans="2:25" x14ac:dyDescent="0.25">
      <c r="B108" s="1">
        <v>4.3137000000000002E-2</v>
      </c>
      <c r="C108" s="1">
        <f>proton!D108+HI!D108+alpha!D108</f>
        <v>9.9999999999999995E-8</v>
      </c>
      <c r="D108">
        <v>4.9299999999999997E-2</v>
      </c>
      <c r="G108">
        <f t="shared" si="2"/>
        <v>64.705500000000001</v>
      </c>
      <c r="H108" s="1">
        <f t="shared" si="3"/>
        <v>6.4705499999999994E-6</v>
      </c>
      <c r="I108" s="1">
        <f>(H108/$H$196)/(LN(G108)-LN(G107))</f>
        <v>9.3594765020472842E-2</v>
      </c>
      <c r="K108" s="1"/>
      <c r="L108" s="1"/>
      <c r="M108" s="1"/>
      <c r="N108" s="1"/>
      <c r="Q108" s="1"/>
      <c r="R108" s="1"/>
      <c r="S108" s="1"/>
      <c r="U108" s="1"/>
      <c r="V108" s="1"/>
      <c r="W108" s="1">
        <v>6.1593000000000004E-3</v>
      </c>
      <c r="X108" s="1">
        <v>2.4402100000000001E-5</v>
      </c>
      <c r="Y108">
        <v>2.0999999999999999E-3</v>
      </c>
    </row>
    <row r="109" spans="2:25" x14ac:dyDescent="0.25">
      <c r="B109" s="1">
        <v>4.5183000000000001E-2</v>
      </c>
      <c r="C109" s="1">
        <f>proton!D109+HI!D109+alpha!D109</f>
        <v>1.3E-7</v>
      </c>
      <c r="D109">
        <v>4.8800000000000003E-2</v>
      </c>
      <c r="G109">
        <f t="shared" si="2"/>
        <v>67.774500000000003</v>
      </c>
      <c r="H109" s="1">
        <f t="shared" si="3"/>
        <v>8.8106850000000008E-6</v>
      </c>
      <c r="I109" s="1">
        <f>(H109/$H$196)/(LN(G109)-LN(G108))</f>
        <v>0.12748746357317967</v>
      </c>
      <c r="K109" s="1"/>
      <c r="L109" s="1"/>
      <c r="M109" s="1"/>
      <c r="N109" s="1"/>
      <c r="Q109" s="1"/>
      <c r="R109" s="1"/>
      <c r="S109" s="1"/>
      <c r="U109" s="1"/>
      <c r="V109" s="1"/>
      <c r="W109" s="1">
        <v>6.4514000000000004E-3</v>
      </c>
      <c r="X109" s="1">
        <v>2.3564899999999999E-5</v>
      </c>
      <c r="Y109">
        <v>2.0999999999999999E-3</v>
      </c>
    </row>
    <row r="110" spans="2:25" x14ac:dyDescent="0.25">
      <c r="B110" s="1">
        <v>4.7326E-2</v>
      </c>
      <c r="C110" s="1">
        <f>proton!D110+HI!D110+alpha!D110</f>
        <v>1.4999999999999999E-7</v>
      </c>
      <c r="D110">
        <v>5.04E-2</v>
      </c>
      <c r="G110">
        <f t="shared" si="2"/>
        <v>70.98899999999999</v>
      </c>
      <c r="H110" s="1">
        <f t="shared" si="3"/>
        <v>1.0648349999999998E-5</v>
      </c>
      <c r="I110" s="1">
        <f>(H110/$H$196)/(LN(G110)-LN(G109))</f>
        <v>0.15408079511582604</v>
      </c>
      <c r="K110" s="1"/>
      <c r="L110" s="1"/>
      <c r="M110" s="1"/>
      <c r="N110" s="1"/>
      <c r="Q110" s="1"/>
      <c r="R110" s="1"/>
      <c r="S110" s="1"/>
      <c r="U110" s="1"/>
      <c r="V110" s="1"/>
      <c r="W110" s="1">
        <v>6.7574000000000002E-3</v>
      </c>
      <c r="X110" s="1">
        <v>2.2631699999999999E-5</v>
      </c>
      <c r="Y110">
        <v>2.0999999999999999E-3</v>
      </c>
    </row>
    <row r="111" spans="2:25" x14ac:dyDescent="0.25">
      <c r="B111" s="1">
        <v>4.9570999999999997E-2</v>
      </c>
      <c r="C111" s="1">
        <f>proton!D111+HI!D111+alpha!D111</f>
        <v>1.4999999999999999E-7</v>
      </c>
      <c r="D111">
        <v>4.9599999999999998E-2</v>
      </c>
      <c r="G111">
        <f t="shared" si="2"/>
        <v>74.356499999999997</v>
      </c>
      <c r="H111" s="1">
        <f t="shared" si="3"/>
        <v>1.1153474999999999E-5</v>
      </c>
      <c r="I111" s="1">
        <f>(H111/$H$196)/(LN(G111)-LN(G110))</f>
        <v>0.16136470108837764</v>
      </c>
      <c r="K111" s="1"/>
      <c r="L111" s="1"/>
      <c r="M111" s="1"/>
      <c r="N111" s="1"/>
      <c r="Q111" s="1"/>
      <c r="R111" s="1"/>
      <c r="S111" s="1"/>
      <c r="U111" s="1"/>
      <c r="V111" s="1"/>
      <c r="W111" s="1">
        <v>7.0780000000000001E-3</v>
      </c>
      <c r="X111" s="1">
        <v>2.16572E-5</v>
      </c>
      <c r="Y111">
        <v>2.2000000000000001E-3</v>
      </c>
    </row>
    <row r="112" spans="2:25" x14ac:dyDescent="0.25">
      <c r="B112" s="1">
        <v>5.1922000000000003E-2</v>
      </c>
      <c r="C112" s="1">
        <f>proton!D112+HI!D112+alpha!D112</f>
        <v>9.9999999999999995E-8</v>
      </c>
      <c r="D112">
        <v>4.9399999999999999E-2</v>
      </c>
      <c r="G112">
        <f t="shared" si="2"/>
        <v>77.88300000000001</v>
      </c>
      <c r="H112" s="1">
        <f t="shared" si="3"/>
        <v>7.7883000000000013E-6</v>
      </c>
      <c r="I112" s="1">
        <f>(H112/$H$196)/(LN(G112)-LN(G111))</f>
        <v>0.11270171335385087</v>
      </c>
      <c r="K112" s="1"/>
      <c r="L112" s="1"/>
      <c r="M112" s="1"/>
      <c r="N112" s="1"/>
      <c r="Q112" s="1"/>
      <c r="R112" s="1"/>
      <c r="S112" s="1"/>
      <c r="U112" s="1"/>
      <c r="V112" s="1"/>
      <c r="W112" s="1">
        <v>7.4136999999999996E-3</v>
      </c>
      <c r="X112" s="1">
        <v>2.0815800000000002E-5</v>
      </c>
      <c r="Y112">
        <v>2.2000000000000001E-3</v>
      </c>
    </row>
    <row r="113" spans="2:25" x14ac:dyDescent="0.25">
      <c r="B113" s="1">
        <v>5.4385000000000003E-2</v>
      </c>
      <c r="C113" s="1">
        <f>proton!D113+HI!D113+alpha!D113</f>
        <v>1.9999999999999999E-7</v>
      </c>
      <c r="D113">
        <v>5.0299999999999997E-2</v>
      </c>
      <c r="G113">
        <f t="shared" si="2"/>
        <v>81.577500000000001</v>
      </c>
      <c r="H113" s="1">
        <f t="shared" si="3"/>
        <v>1.63155E-5</v>
      </c>
      <c r="I113" s="1">
        <f>(H113/$H$196)/(LN(G113)-LN(G112))</f>
        <v>0.23604901540414824</v>
      </c>
      <c r="K113" s="1"/>
      <c r="L113" s="1"/>
      <c r="M113" s="1"/>
      <c r="N113" s="1"/>
      <c r="Q113" s="1"/>
      <c r="R113" s="1"/>
      <c r="S113" s="1"/>
      <c r="U113" s="1"/>
      <c r="V113" s="1"/>
      <c r="W113" s="1">
        <v>7.7654000000000004E-3</v>
      </c>
      <c r="X113" s="1">
        <v>2.0052699999999999E-5</v>
      </c>
      <c r="Y113">
        <v>2.3E-3</v>
      </c>
    </row>
    <row r="114" spans="2:25" x14ac:dyDescent="0.25">
      <c r="B114" s="1">
        <v>5.6965000000000002E-2</v>
      </c>
      <c r="C114" s="1">
        <f>proton!D114+HI!D114+alpha!D114</f>
        <v>9.0000000000000012E-8</v>
      </c>
      <c r="D114">
        <v>5.1700000000000003E-2</v>
      </c>
      <c r="G114">
        <f t="shared" si="2"/>
        <v>85.447500000000005</v>
      </c>
      <c r="H114" s="1">
        <f t="shared" si="3"/>
        <v>7.6902750000000015E-6</v>
      </c>
      <c r="I114" s="1">
        <f>(H114/$H$196)/(LN(G114)-LN(G113))</f>
        <v>0.11125428090994553</v>
      </c>
      <c r="K114" s="1"/>
      <c r="L114" s="1"/>
      <c r="M114" s="1"/>
      <c r="N114" s="1"/>
      <c r="Q114" s="1"/>
      <c r="R114" s="1"/>
      <c r="S114" s="1"/>
      <c r="U114" s="1"/>
      <c r="V114" s="1"/>
      <c r="W114" s="1">
        <v>8.1337000000000007E-3</v>
      </c>
      <c r="X114" s="1">
        <v>1.91663E-5</v>
      </c>
      <c r="Y114">
        <v>2.3E-3</v>
      </c>
    </row>
    <row r="115" spans="2:25" x14ac:dyDescent="0.25">
      <c r="B115" s="1">
        <v>5.9666999999999998E-2</v>
      </c>
      <c r="C115" s="1">
        <f>proton!D115+HI!D115+alpha!D115</f>
        <v>9.0000000000000012E-8</v>
      </c>
      <c r="D115">
        <v>5.16E-2</v>
      </c>
      <c r="G115">
        <f t="shared" si="2"/>
        <v>89.500500000000002</v>
      </c>
      <c r="H115" s="1">
        <f t="shared" si="3"/>
        <v>8.0550450000000014E-6</v>
      </c>
      <c r="I115" s="1">
        <f>(H115/$H$196)/(LN(G115)-LN(G114))</f>
        <v>0.11654797088280557</v>
      </c>
      <c r="K115" s="1"/>
      <c r="L115" s="1"/>
      <c r="M115" s="1"/>
      <c r="N115" s="1"/>
      <c r="Q115" s="1"/>
      <c r="R115" s="1"/>
      <c r="S115" s="1"/>
      <c r="U115" s="1"/>
      <c r="V115" s="1"/>
      <c r="W115" s="1">
        <v>8.5194999999999993E-3</v>
      </c>
      <c r="X115" s="1">
        <v>1.8460700000000001E-5</v>
      </c>
      <c r="Y115">
        <v>2.3999999999999998E-3</v>
      </c>
    </row>
    <row r="116" spans="2:25" x14ac:dyDescent="0.25">
      <c r="B116" s="1">
        <v>6.2496999999999997E-2</v>
      </c>
      <c r="C116" s="1">
        <f>proton!D116+HI!D116+alpha!D116</f>
        <v>9.9999999999999995E-8</v>
      </c>
      <c r="D116">
        <v>5.33E-2</v>
      </c>
      <c r="G116">
        <f t="shared" si="2"/>
        <v>93.745499999999993</v>
      </c>
      <c r="H116" s="1">
        <f t="shared" si="3"/>
        <v>9.3745499999999982E-6</v>
      </c>
      <c r="I116" s="1">
        <f>(H116/$H$196)/(LN(G116)-LN(G115))</f>
        <v>0.13564744402730791</v>
      </c>
      <c r="K116" s="1"/>
      <c r="L116" s="1"/>
      <c r="M116" s="1"/>
      <c r="N116" s="1"/>
      <c r="Q116" s="1"/>
      <c r="R116" s="1"/>
      <c r="S116" s="1"/>
      <c r="U116" s="1"/>
      <c r="V116" s="1"/>
      <c r="W116" s="1">
        <v>8.9236000000000003E-3</v>
      </c>
      <c r="X116" s="1">
        <v>1.75982E-5</v>
      </c>
      <c r="Y116">
        <v>2.3999999999999998E-3</v>
      </c>
    </row>
    <row r="117" spans="2:25" x14ac:dyDescent="0.25">
      <c r="B117" s="1">
        <v>6.5461000000000005E-2</v>
      </c>
      <c r="C117" s="1">
        <f>proton!D117+HI!D117+alpha!D117</f>
        <v>5.9999999999999995E-8</v>
      </c>
      <c r="D117">
        <v>5.33E-2</v>
      </c>
      <c r="G117">
        <f t="shared" si="2"/>
        <v>98.191500000000019</v>
      </c>
      <c r="H117" s="1">
        <f t="shared" si="3"/>
        <v>5.8914900000000004E-6</v>
      </c>
      <c r="I117" s="1">
        <f>(H117/$H$196)/(LN(G117)-LN(G116))</f>
        <v>8.5254787618391698E-2</v>
      </c>
      <c r="K117" s="1"/>
      <c r="L117" s="1"/>
      <c r="M117" s="1"/>
      <c r="N117" s="1"/>
      <c r="Q117" s="1"/>
      <c r="R117" s="1"/>
      <c r="S117" s="1"/>
      <c r="U117" s="1"/>
      <c r="V117" s="1"/>
      <c r="W117" s="1">
        <v>9.3469E-3</v>
      </c>
      <c r="X117" s="1">
        <v>1.69057E-5</v>
      </c>
      <c r="Y117">
        <v>2.5000000000000001E-3</v>
      </c>
    </row>
    <row r="118" spans="2:25" x14ac:dyDescent="0.25">
      <c r="B118" s="1">
        <v>6.8566000000000002E-2</v>
      </c>
      <c r="C118" s="1">
        <f>proton!D118+HI!D118+alpha!D118</f>
        <v>9.0000000000000012E-8</v>
      </c>
      <c r="D118">
        <v>5.74E-2</v>
      </c>
      <c r="G118">
        <f t="shared" si="2"/>
        <v>102.84899999999999</v>
      </c>
      <c r="H118" s="1">
        <f t="shared" si="3"/>
        <v>9.2564100000000007E-6</v>
      </c>
      <c r="I118" s="1">
        <f>(H118/$H$196)/(LN(G118)-LN(G117))</f>
        <v>0.13392993002650946</v>
      </c>
      <c r="K118" s="1"/>
      <c r="L118" s="1"/>
      <c r="M118" s="1"/>
      <c r="N118" s="1"/>
      <c r="Q118" s="1"/>
      <c r="R118" s="1"/>
      <c r="S118" s="1"/>
      <c r="U118" s="1"/>
      <c r="V118" s="1"/>
      <c r="W118" s="1">
        <v>9.7903E-3</v>
      </c>
      <c r="X118" s="1">
        <v>1.6151299999999999E-5</v>
      </c>
      <c r="Y118">
        <v>2.5000000000000001E-3</v>
      </c>
    </row>
    <row r="119" spans="2:25" x14ac:dyDescent="0.25">
      <c r="B119" s="1">
        <v>7.1818999999999994E-2</v>
      </c>
      <c r="C119" s="1">
        <f>proton!D119+HI!D119+alpha!D119</f>
        <v>6.0000000000000008E-8</v>
      </c>
      <c r="D119">
        <v>5.7000000000000002E-2</v>
      </c>
      <c r="G119">
        <f t="shared" si="2"/>
        <v>107.7285</v>
      </c>
      <c r="H119" s="1">
        <f t="shared" si="3"/>
        <v>6.4637100000000003E-6</v>
      </c>
      <c r="I119" s="1">
        <f>(H119/$H$196)/(LN(G119)-LN(G118))</f>
        <v>9.3502417467398957E-2</v>
      </c>
      <c r="K119" s="1"/>
      <c r="L119" s="1"/>
      <c r="M119" s="1"/>
      <c r="N119" s="1"/>
      <c r="Q119" s="1"/>
      <c r="R119" s="1"/>
      <c r="S119" s="1"/>
      <c r="U119" s="1"/>
      <c r="V119" s="1"/>
      <c r="W119" s="1">
        <v>1.0255E-2</v>
      </c>
      <c r="X119" s="1">
        <v>1.5446100000000001E-5</v>
      </c>
      <c r="Y119">
        <v>2.5999999999999999E-3</v>
      </c>
    </row>
    <row r="120" spans="2:25" x14ac:dyDescent="0.25">
      <c r="B120" s="1">
        <v>7.5225E-2</v>
      </c>
      <c r="C120" s="1">
        <f>proton!D120+HI!D120+alpha!D120</f>
        <v>9.9999999999999995E-8</v>
      </c>
      <c r="D120">
        <v>5.6500000000000002E-2</v>
      </c>
      <c r="G120">
        <f t="shared" si="2"/>
        <v>112.83750000000001</v>
      </c>
      <c r="H120" s="1">
        <f t="shared" si="3"/>
        <v>1.128375E-5</v>
      </c>
      <c r="I120" s="1">
        <f>(H120/$H$196)/(LN(G120)-LN(G119))</f>
        <v>0.16329034730785422</v>
      </c>
      <c r="K120" s="1"/>
      <c r="L120" s="1"/>
      <c r="M120" s="1"/>
      <c r="N120" s="1"/>
      <c r="Q120" s="1"/>
      <c r="R120" s="1"/>
      <c r="S120" s="1"/>
      <c r="U120" s="1"/>
      <c r="V120" s="1"/>
      <c r="W120" s="1">
        <v>1.0741000000000001E-2</v>
      </c>
      <c r="X120" s="1">
        <v>1.48459E-5</v>
      </c>
      <c r="Y120">
        <v>2.5999999999999999E-3</v>
      </c>
    </row>
    <row r="121" spans="2:25" x14ac:dyDescent="0.25">
      <c r="B121" s="1">
        <v>7.8794000000000003E-2</v>
      </c>
      <c r="C121" s="1">
        <f>proton!D121+HI!D121+alpha!D121</f>
        <v>6.9999999999999992E-8</v>
      </c>
      <c r="D121">
        <v>5.8400000000000001E-2</v>
      </c>
      <c r="G121">
        <f t="shared" si="2"/>
        <v>118.191</v>
      </c>
      <c r="H121" s="1">
        <f t="shared" si="3"/>
        <v>8.273369999999999E-6</v>
      </c>
      <c r="I121" s="1">
        <f>(H121/$H$196)/(LN(G121)-LN(G120))</f>
        <v>0.11967805670675308</v>
      </c>
      <c r="K121" s="1"/>
      <c r="L121" s="1"/>
      <c r="M121" s="1"/>
      <c r="N121" s="1"/>
      <c r="Q121" s="1"/>
      <c r="R121" s="1"/>
      <c r="S121" s="1"/>
      <c r="U121" s="1"/>
      <c r="V121" s="1"/>
      <c r="W121" s="1">
        <v>1.1251000000000001E-2</v>
      </c>
      <c r="X121" s="1">
        <v>1.40518E-5</v>
      </c>
      <c r="Y121">
        <v>2.7000000000000001E-3</v>
      </c>
    </row>
    <row r="122" spans="2:25" x14ac:dyDescent="0.25">
      <c r="B122" s="1">
        <v>8.2530999999999993E-2</v>
      </c>
      <c r="C122" s="1">
        <f>proton!D122+HI!D122+alpha!D122</f>
        <v>8.9999999999999985E-8</v>
      </c>
      <c r="D122">
        <v>5.7599999999999998E-2</v>
      </c>
      <c r="G122">
        <f t="shared" si="2"/>
        <v>123.79649999999999</v>
      </c>
      <c r="H122" s="1">
        <f t="shared" si="3"/>
        <v>1.1141684999999998E-5</v>
      </c>
      <c r="I122" s="1">
        <f>(H122/$H$196)/(LN(G122)-LN(G121))</f>
        <v>0.16122553838074385</v>
      </c>
      <c r="K122" s="1"/>
      <c r="L122" s="1"/>
      <c r="M122" s="1"/>
      <c r="N122" s="1"/>
      <c r="Q122" s="1"/>
      <c r="R122" s="1"/>
      <c r="S122" s="1"/>
      <c r="U122" s="1"/>
      <c r="V122" s="1"/>
      <c r="W122" s="1">
        <v>1.1783999999999999E-2</v>
      </c>
      <c r="X122" s="1">
        <v>1.34074E-5</v>
      </c>
      <c r="Y122">
        <v>2.8E-3</v>
      </c>
    </row>
    <row r="123" spans="2:25" x14ac:dyDescent="0.25">
      <c r="B123" s="1">
        <v>8.6445999999999995E-2</v>
      </c>
      <c r="C123" s="1">
        <f>proton!D123+HI!D123+alpha!D123</f>
        <v>1.4000000000000001E-7</v>
      </c>
      <c r="D123">
        <v>5.8400000000000001E-2</v>
      </c>
      <c r="G123">
        <f t="shared" si="2"/>
        <v>129.66899999999998</v>
      </c>
      <c r="H123" s="1">
        <f t="shared" si="3"/>
        <v>1.8153659999999999E-5</v>
      </c>
      <c r="I123" s="1">
        <f>(H123/$H$196)/(LN(G123)-LN(G122))</f>
        <v>0.26264212332526748</v>
      </c>
      <c r="K123" s="1"/>
      <c r="L123" s="1"/>
      <c r="M123" s="1"/>
      <c r="N123" s="1"/>
      <c r="Q123" s="1"/>
      <c r="R123" s="1"/>
      <c r="S123" s="1"/>
      <c r="U123" s="1"/>
      <c r="V123" s="1"/>
      <c r="W123" s="1">
        <v>1.2343E-2</v>
      </c>
      <c r="X123" s="1">
        <v>1.27355E-5</v>
      </c>
      <c r="Y123">
        <v>2.8999999999999998E-3</v>
      </c>
    </row>
    <row r="124" spans="2:25" x14ac:dyDescent="0.25">
      <c r="B124" s="1">
        <v>9.0546000000000001E-2</v>
      </c>
      <c r="C124" s="1">
        <f>proton!D124+HI!D124+alpha!D124</f>
        <v>1.4999999999999999E-7</v>
      </c>
      <c r="D124">
        <v>6.0699999999999997E-2</v>
      </c>
      <c r="G124">
        <f t="shared" si="2"/>
        <v>135.81899999999999</v>
      </c>
      <c r="H124" s="1">
        <f t="shared" si="3"/>
        <v>2.0372849999999996E-5</v>
      </c>
      <c r="I124" s="1">
        <f>(H124/$H$196)/(LN(G124)-LN(G123))</f>
        <v>0.29479896104314335</v>
      </c>
      <c r="K124" s="1"/>
      <c r="L124" s="1"/>
      <c r="M124" s="1"/>
      <c r="N124" s="1"/>
      <c r="Q124" s="1"/>
      <c r="R124" s="1"/>
      <c r="S124" s="1"/>
      <c r="U124" s="1"/>
      <c r="V124" s="1"/>
      <c r="W124" s="1">
        <v>1.2929E-2</v>
      </c>
      <c r="X124" s="1">
        <v>1.2031100000000001E-5</v>
      </c>
      <c r="Y124">
        <v>2.8999999999999998E-3</v>
      </c>
    </row>
    <row r="125" spans="2:25" x14ac:dyDescent="0.25">
      <c r="B125" s="1">
        <v>9.4840999999999995E-2</v>
      </c>
      <c r="C125" s="1">
        <f>proton!D125+HI!D125+alpha!D125</f>
        <v>4.0000000000000001E-8</v>
      </c>
      <c r="D125">
        <v>6.2300000000000001E-2</v>
      </c>
      <c r="G125">
        <f t="shared" si="2"/>
        <v>142.26149999999998</v>
      </c>
      <c r="H125" s="1">
        <f t="shared" si="3"/>
        <v>5.6904599999999997E-6</v>
      </c>
      <c r="I125" s="1">
        <f>(H125/$H$196)/(LN(G125)-LN(G124))</f>
        <v>8.2331844486530387E-2</v>
      </c>
      <c r="K125" s="1"/>
      <c r="L125" s="1"/>
      <c r="M125" s="1"/>
      <c r="N125" s="1"/>
      <c r="Q125" s="1"/>
      <c r="R125" s="1"/>
      <c r="S125" s="1"/>
      <c r="U125" s="1"/>
      <c r="V125" s="1"/>
      <c r="W125" s="1">
        <v>1.3542E-2</v>
      </c>
      <c r="X125" s="1">
        <v>1.13372E-5</v>
      </c>
      <c r="Y125">
        <v>3.0000000000000001E-3</v>
      </c>
    </row>
    <row r="126" spans="2:25" x14ac:dyDescent="0.25">
      <c r="B126" s="1">
        <v>9.9339999999999998E-2</v>
      </c>
      <c r="C126" s="1">
        <f>proton!D126+HI!D126+alpha!D126</f>
        <v>8.0000000000000002E-8</v>
      </c>
      <c r="D126">
        <v>6.6500000000000004E-2</v>
      </c>
      <c r="G126">
        <f t="shared" si="2"/>
        <v>149.01</v>
      </c>
      <c r="H126" s="1">
        <f t="shared" si="3"/>
        <v>1.1920799999999999E-5</v>
      </c>
      <c r="I126" s="1">
        <f>(H126/$H$196)/(LN(G126)-LN(G125))</f>
        <v>0.17246481007634851</v>
      </c>
      <c r="K126" s="1"/>
      <c r="L126" s="1"/>
      <c r="M126" s="1"/>
      <c r="N126" s="1"/>
      <c r="Q126" s="1"/>
      <c r="R126" s="1"/>
      <c r="S126" s="1"/>
      <c r="U126" s="1"/>
      <c r="V126" s="1"/>
      <c r="W126" s="1">
        <v>1.4184E-2</v>
      </c>
      <c r="X126" s="1">
        <v>1.05921E-5</v>
      </c>
      <c r="Y126">
        <v>3.0999999999999999E-3</v>
      </c>
    </row>
    <row r="127" spans="2:25" x14ac:dyDescent="0.25">
      <c r="B127" s="1">
        <v>0.10405</v>
      </c>
      <c r="C127" s="1">
        <f>proton!D127+HI!D127+alpha!D127</f>
        <v>6.0000000000000008E-8</v>
      </c>
      <c r="D127">
        <v>6.7599999999999993E-2</v>
      </c>
      <c r="G127">
        <f t="shared" si="2"/>
        <v>156.07500000000002</v>
      </c>
      <c r="H127" s="1">
        <f t="shared" si="3"/>
        <v>9.3645000000000016E-6</v>
      </c>
      <c r="I127" s="1">
        <f>(H127/$H$196)/(LN(G127)-LN(G126))</f>
        <v>0.13554943566526489</v>
      </c>
      <c r="K127" s="1"/>
      <c r="L127" s="1"/>
      <c r="M127" s="1"/>
      <c r="N127" s="1"/>
      <c r="Q127" s="1"/>
      <c r="R127" s="1"/>
      <c r="S127" s="1"/>
      <c r="U127" s="1"/>
      <c r="V127" s="1"/>
      <c r="W127" s="1">
        <v>1.4857E-2</v>
      </c>
      <c r="X127" s="1">
        <v>9.7645200000000008E-6</v>
      </c>
      <c r="Y127">
        <v>3.3E-3</v>
      </c>
    </row>
    <row r="128" spans="2:25" x14ac:dyDescent="0.25">
      <c r="B128" s="1">
        <v>0.10899</v>
      </c>
      <c r="C128" s="1">
        <f>proton!D128+HI!D128+alpha!D128</f>
        <v>7.0000000000000005E-8</v>
      </c>
      <c r="D128">
        <v>7.0499999999999993E-2</v>
      </c>
      <c r="G128">
        <f t="shared" si="2"/>
        <v>163.48499999999999</v>
      </c>
      <c r="H128" s="1">
        <f t="shared" si="3"/>
        <v>1.1443949999999999E-5</v>
      </c>
      <c r="I128" s="1">
        <f>(H128/$H$196)/(LN(G128)-LN(G127))</f>
        <v>0.16543004239685877</v>
      </c>
      <c r="K128" s="1"/>
      <c r="L128" s="1"/>
      <c r="M128" s="1"/>
      <c r="N128" s="1"/>
      <c r="Q128" s="1"/>
      <c r="R128" s="1"/>
      <c r="S128" s="1"/>
      <c r="U128" s="1"/>
      <c r="V128" s="1"/>
      <c r="W128" s="1">
        <v>1.5561999999999999E-2</v>
      </c>
      <c r="X128" s="1">
        <v>9.0212700000000008E-6</v>
      </c>
      <c r="Y128">
        <v>3.3999999999999998E-3</v>
      </c>
    </row>
    <row r="129" spans="2:25" x14ac:dyDescent="0.25">
      <c r="B129" s="1">
        <v>0.11416</v>
      </c>
      <c r="C129" s="1">
        <f>proton!D129+HI!D129+alpha!D129</f>
        <v>4.0000000000000001E-8</v>
      </c>
      <c r="D129">
        <v>7.1800000000000003E-2</v>
      </c>
      <c r="G129">
        <f t="shared" si="2"/>
        <v>171.24</v>
      </c>
      <c r="H129" s="1">
        <f t="shared" si="3"/>
        <v>6.8496000000000005E-6</v>
      </c>
      <c r="I129" s="1">
        <f>(H129/$H$196)/(LN(G129)-LN(G128))</f>
        <v>9.9100516231874131E-2</v>
      </c>
      <c r="K129" s="1"/>
      <c r="L129" s="1"/>
      <c r="M129" s="1"/>
      <c r="N129" s="1"/>
      <c r="Q129" s="1"/>
      <c r="R129" s="1"/>
      <c r="S129" s="1"/>
      <c r="U129" s="1"/>
      <c r="V129" s="1"/>
      <c r="W129" s="1">
        <v>1.6299999999999999E-2</v>
      </c>
      <c r="X129" s="1">
        <v>8.2527800000000003E-6</v>
      </c>
      <c r="Y129">
        <v>3.5000000000000001E-3</v>
      </c>
    </row>
    <row r="130" spans="2:25" x14ac:dyDescent="0.25">
      <c r="B130" s="1">
        <v>0.11957</v>
      </c>
      <c r="C130" s="1">
        <f>proton!D130+HI!D130+alpha!D130</f>
        <v>6.9999999999999992E-8</v>
      </c>
      <c r="D130">
        <v>6.7699999999999996E-2</v>
      </c>
      <c r="G130">
        <f t="shared" si="2"/>
        <v>179.35499999999999</v>
      </c>
      <c r="H130" s="1">
        <f t="shared" si="3"/>
        <v>1.2554849999999997E-5</v>
      </c>
      <c r="I130" s="1">
        <f>(H130/$H$196)/(LN(G130)-LN(G129))</f>
        <v>0.1818164724513536</v>
      </c>
      <c r="K130" s="1"/>
      <c r="L130" s="1"/>
      <c r="M130" s="1"/>
      <c r="N130" s="1"/>
      <c r="Q130" s="1"/>
      <c r="R130" s="1"/>
      <c r="S130" s="1"/>
      <c r="U130" s="1"/>
      <c r="V130" s="1"/>
      <c r="W130" s="1">
        <v>1.7073000000000001E-2</v>
      </c>
      <c r="X130" s="1">
        <v>7.5468399999999997E-6</v>
      </c>
      <c r="Y130">
        <v>3.7000000000000002E-3</v>
      </c>
    </row>
    <row r="131" spans="2:25" x14ac:dyDescent="0.25">
      <c r="B131" s="1">
        <v>0.12523999999999999</v>
      </c>
      <c r="C131" s="1">
        <f>proton!D131+HI!D131+alpha!D131</f>
        <v>4.9999999999999998E-8</v>
      </c>
      <c r="D131">
        <v>6.9699999999999998E-2</v>
      </c>
      <c r="G131">
        <f t="shared" si="2"/>
        <v>187.85999999999999</v>
      </c>
      <c r="H131" s="1">
        <f t="shared" si="3"/>
        <v>9.392999999999998E-6</v>
      </c>
      <c r="I131" s="1">
        <f>(H131/$H$196)/(LN(G131)-LN(G130))</f>
        <v>0.13594236640370388</v>
      </c>
      <c r="K131" s="1"/>
      <c r="L131" s="1"/>
      <c r="M131" s="1"/>
      <c r="N131" s="1"/>
      <c r="Q131" s="1"/>
      <c r="R131" s="1"/>
      <c r="S131" s="1"/>
      <c r="U131" s="1"/>
      <c r="V131" s="1"/>
      <c r="W131" s="1">
        <v>1.7883E-2</v>
      </c>
      <c r="X131" s="1">
        <v>6.8425600000000001E-6</v>
      </c>
      <c r="Y131">
        <v>3.8999999999999998E-3</v>
      </c>
    </row>
    <row r="132" spans="2:25" x14ac:dyDescent="0.25">
      <c r="B132" s="1">
        <v>0.13117999999999999</v>
      </c>
      <c r="C132" s="1">
        <f>proton!D132+HI!D132+alpha!D132</f>
        <v>4.0000000000000001E-8</v>
      </c>
      <c r="D132">
        <v>6.6799999999999998E-2</v>
      </c>
      <c r="G132">
        <f t="shared" si="2"/>
        <v>196.77</v>
      </c>
      <c r="H132" s="1">
        <f t="shared" si="3"/>
        <v>7.8708000000000009E-6</v>
      </c>
      <c r="I132" s="1">
        <f>(H132/$H$196)/(LN(G132)-LN(G131))</f>
        <v>0.11389081669043573</v>
      </c>
      <c r="K132" s="1"/>
      <c r="L132" s="1"/>
      <c r="M132" s="1"/>
      <c r="N132" s="1"/>
      <c r="Q132" s="1"/>
      <c r="R132" s="1"/>
      <c r="S132" s="1"/>
      <c r="U132" s="1"/>
      <c r="V132" s="1"/>
      <c r="W132" s="1">
        <v>1.8731000000000001E-2</v>
      </c>
      <c r="X132" s="1">
        <v>6.1336099999999999E-6</v>
      </c>
      <c r="Y132">
        <v>4.1000000000000003E-3</v>
      </c>
    </row>
    <row r="133" spans="2:25" x14ac:dyDescent="0.25">
      <c r="B133" s="1">
        <v>0.13741</v>
      </c>
      <c r="C133" s="1">
        <f>proton!D133+HI!D133+alpha!D133</f>
        <v>1E-8</v>
      </c>
      <c r="D133">
        <v>7.8600000000000003E-2</v>
      </c>
      <c r="G133">
        <f t="shared" si="2"/>
        <v>206.11499999999998</v>
      </c>
      <c r="H133" s="1">
        <f t="shared" si="3"/>
        <v>2.0611499999999997E-6</v>
      </c>
      <c r="I133" s="1">
        <f>(H133/$H$196)/(LN(G133)-LN(G132))</f>
        <v>2.9786232053474967E-2</v>
      </c>
      <c r="K133" s="1"/>
      <c r="L133" s="1"/>
      <c r="M133" s="1"/>
      <c r="N133" s="1"/>
      <c r="Q133" s="1"/>
      <c r="R133" s="1"/>
      <c r="S133" s="1"/>
      <c r="U133" s="1"/>
      <c r="V133" s="1"/>
      <c r="W133" s="1">
        <v>1.9619999999999999E-2</v>
      </c>
      <c r="X133" s="1">
        <v>5.5077800000000003E-6</v>
      </c>
      <c r="Y133">
        <v>4.3E-3</v>
      </c>
    </row>
    <row r="134" spans="2:25" x14ac:dyDescent="0.25">
      <c r="B134" s="1">
        <v>0.14391999999999999</v>
      </c>
      <c r="C134" s="1">
        <f>proton!D134+HI!D134+alpha!D134</f>
        <v>0</v>
      </c>
      <c r="D134">
        <v>7.1400000000000005E-2</v>
      </c>
      <c r="G134">
        <f t="shared" ref="G134:G191" si="4">(B134*3/2)*1000</f>
        <v>215.88</v>
      </c>
      <c r="H134" s="1">
        <f t="shared" si="3"/>
        <v>0</v>
      </c>
      <c r="I134" s="1">
        <f>(H134/$H$196)/(LN(G134)-LN(G133))</f>
        <v>0</v>
      </c>
      <c r="K134" s="1"/>
      <c r="L134" s="1"/>
      <c r="M134" s="1"/>
      <c r="N134" s="1"/>
      <c r="Q134" s="1"/>
      <c r="R134" s="1"/>
      <c r="S134" s="1"/>
      <c r="U134" s="1"/>
      <c r="V134" s="1"/>
      <c r="W134" s="1">
        <v>2.0549999999999999E-2</v>
      </c>
      <c r="X134" s="1">
        <v>4.9165500000000004E-6</v>
      </c>
      <c r="Y134">
        <v>4.5999999999999999E-3</v>
      </c>
    </row>
    <row r="135" spans="2:25" x14ac:dyDescent="0.25">
      <c r="B135" s="1">
        <v>0.15075</v>
      </c>
      <c r="C135" s="1">
        <f>proton!D135+HI!D135+alpha!D135</f>
        <v>2E-8</v>
      </c>
      <c r="D135">
        <v>7.4700000000000003E-2</v>
      </c>
      <c r="G135">
        <f t="shared" si="4"/>
        <v>226.125</v>
      </c>
      <c r="H135" s="1">
        <f t="shared" ref="H135:H191" si="5">C135*G135</f>
        <v>4.5225000000000003E-6</v>
      </c>
      <c r="I135" s="1">
        <f>(H135/$H$196)/(LN(G135)-LN(G134))</f>
        <v>6.5403062511561583E-2</v>
      </c>
      <c r="K135" s="1"/>
      <c r="L135" s="1"/>
      <c r="M135" s="1"/>
      <c r="N135" s="1"/>
      <c r="Q135" s="1"/>
      <c r="R135" s="1"/>
      <c r="S135" s="1"/>
      <c r="U135" s="1"/>
      <c r="V135" s="1"/>
      <c r="W135" s="1">
        <v>2.1524999999999999E-2</v>
      </c>
      <c r="X135" s="1">
        <v>4.3524400000000003E-6</v>
      </c>
      <c r="Y135">
        <v>4.8999999999999998E-3</v>
      </c>
    </row>
    <row r="136" spans="2:25" x14ac:dyDescent="0.25">
      <c r="B136" s="1">
        <v>0.15790000000000001</v>
      </c>
      <c r="C136" s="1">
        <f>proton!D136+HI!D136+alpha!D136</f>
        <v>4.0000000000000001E-8</v>
      </c>
      <c r="D136">
        <v>7.8100000000000003E-2</v>
      </c>
      <c r="G136">
        <f t="shared" si="4"/>
        <v>236.85</v>
      </c>
      <c r="H136" s="1">
        <f t="shared" si="5"/>
        <v>9.4739999999999994E-6</v>
      </c>
      <c r="I136" s="1">
        <f>(H136/$H$196)/(LN(G136)-LN(G135))</f>
        <v>0.13708754448898297</v>
      </c>
      <c r="K136" s="1"/>
      <c r="L136" s="1"/>
      <c r="M136" s="1"/>
      <c r="N136" s="1"/>
      <c r="Q136" s="1"/>
      <c r="R136" s="1"/>
      <c r="S136" s="1"/>
      <c r="U136" s="1"/>
      <c r="V136" s="1"/>
      <c r="W136" s="1">
        <v>2.2546E-2</v>
      </c>
      <c r="X136" s="1">
        <v>3.8303100000000003E-6</v>
      </c>
      <c r="Y136">
        <v>5.1999999999999998E-3</v>
      </c>
    </row>
    <row r="137" spans="2:25" x14ac:dyDescent="0.25">
      <c r="B137" s="1">
        <v>0.16539000000000001</v>
      </c>
      <c r="C137" s="1">
        <f>proton!D137+HI!D137+alpha!D137</f>
        <v>1E-8</v>
      </c>
      <c r="D137">
        <v>7.4300000000000005E-2</v>
      </c>
      <c r="G137">
        <f t="shared" si="4"/>
        <v>248.08500000000001</v>
      </c>
      <c r="H137" s="1">
        <f t="shared" si="5"/>
        <v>2.4808500000000001E-6</v>
      </c>
      <c r="I137" s="1">
        <f>(H137/$H$196)/(LN(G137)-LN(G136))</f>
        <v>3.5893459563456034E-2</v>
      </c>
      <c r="K137" s="1"/>
      <c r="L137" s="1"/>
      <c r="M137" s="1"/>
      <c r="N137" s="1"/>
      <c r="Q137" s="1"/>
      <c r="R137" s="1"/>
      <c r="S137" s="1"/>
      <c r="U137" s="1"/>
      <c r="V137" s="1"/>
      <c r="W137" s="1">
        <v>2.3616000000000002E-2</v>
      </c>
      <c r="X137" s="1">
        <v>3.3657400000000001E-6</v>
      </c>
      <c r="Y137">
        <v>5.5999999999999999E-3</v>
      </c>
    </row>
    <row r="138" spans="2:25" x14ac:dyDescent="0.25">
      <c r="B138" s="1">
        <v>0.17324000000000001</v>
      </c>
      <c r="C138" s="1">
        <f>proton!D138+HI!D138+alpha!D138</f>
        <v>1E-8</v>
      </c>
      <c r="D138">
        <v>7.9799999999999996E-2</v>
      </c>
      <c r="G138">
        <f t="shared" si="4"/>
        <v>259.85999999999996</v>
      </c>
      <c r="H138" s="1">
        <f t="shared" si="5"/>
        <v>2.5985999999999996E-6</v>
      </c>
      <c r="I138" s="1">
        <f>(H138/$H$196)/(LN(G138)-LN(G137))</f>
        <v>3.7575042151839599E-2</v>
      </c>
      <c r="K138" s="1"/>
      <c r="L138" s="1"/>
      <c r="M138" s="1"/>
      <c r="N138" s="1"/>
      <c r="Q138" s="1"/>
      <c r="R138" s="1"/>
      <c r="S138" s="1"/>
      <c r="U138" s="1"/>
      <c r="V138" s="1"/>
      <c r="W138" s="1">
        <v>2.4736000000000001E-2</v>
      </c>
      <c r="X138" s="1">
        <v>2.9167599999999999E-6</v>
      </c>
      <c r="Y138">
        <v>6.0000000000000001E-3</v>
      </c>
    </row>
    <row r="139" spans="2:25" x14ac:dyDescent="0.25">
      <c r="B139" s="1">
        <v>0.18146000000000001</v>
      </c>
      <c r="C139" s="1">
        <f>proton!D139+HI!D139+alpha!D139</f>
        <v>4.0000000000000001E-8</v>
      </c>
      <c r="D139">
        <v>8.0600000000000005E-2</v>
      </c>
      <c r="G139">
        <f t="shared" si="4"/>
        <v>272.19000000000005</v>
      </c>
      <c r="H139" s="1">
        <f t="shared" si="5"/>
        <v>1.0887600000000002E-5</v>
      </c>
      <c r="I139" s="1">
        <f>(H139/$H$196)/(LN(G139)-LN(G138))</f>
        <v>0.15748015885350228</v>
      </c>
      <c r="K139" s="1"/>
      <c r="L139" s="1"/>
      <c r="M139" s="1"/>
      <c r="N139" s="1"/>
      <c r="Q139" s="1"/>
      <c r="R139" s="1"/>
      <c r="S139" s="1"/>
      <c r="U139" s="1"/>
      <c r="V139" s="1"/>
      <c r="W139" s="1">
        <v>2.5909000000000001E-2</v>
      </c>
      <c r="X139" s="1">
        <v>2.5603599999999998E-6</v>
      </c>
      <c r="Y139">
        <v>6.4000000000000003E-3</v>
      </c>
    </row>
    <row r="140" spans="2:25" x14ac:dyDescent="0.25">
      <c r="B140" s="1">
        <v>0.19006000000000001</v>
      </c>
      <c r="C140" s="1">
        <f>proton!D140+HI!D140+alpha!D140</f>
        <v>1E-8</v>
      </c>
      <c r="D140">
        <v>7.9600000000000004E-2</v>
      </c>
      <c r="G140">
        <f t="shared" si="4"/>
        <v>285.09000000000003</v>
      </c>
      <c r="H140" s="1">
        <f t="shared" si="5"/>
        <v>2.8509000000000005E-6</v>
      </c>
      <c r="I140" s="1">
        <f>(H140/$H$196)/(LN(G140)-LN(G139))</f>
        <v>4.128290251453768E-2</v>
      </c>
      <c r="K140" s="1"/>
      <c r="L140" s="1"/>
      <c r="M140" s="1"/>
      <c r="N140" s="1"/>
      <c r="Q140" s="1"/>
      <c r="R140" s="1"/>
      <c r="S140" s="1"/>
      <c r="U140" s="1"/>
      <c r="V140" s="1"/>
      <c r="W140" s="1">
        <v>2.7137999999999999E-2</v>
      </c>
      <c r="X140" s="1">
        <v>2.2651600000000001E-6</v>
      </c>
      <c r="Y140">
        <v>6.7999999999999996E-3</v>
      </c>
    </row>
    <row r="141" spans="2:25" x14ac:dyDescent="0.25">
      <c r="B141" s="1">
        <v>0.19908000000000001</v>
      </c>
      <c r="C141" s="1">
        <f>proton!D141+HI!D141+alpha!D141</f>
        <v>2E-8</v>
      </c>
      <c r="D141">
        <v>8.6699999999999999E-2</v>
      </c>
      <c r="G141">
        <f t="shared" si="4"/>
        <v>298.62</v>
      </c>
      <c r="H141" s="1">
        <f t="shared" si="5"/>
        <v>5.9724000000000006E-6</v>
      </c>
      <c r="I141" s="1">
        <f>(H141/$H$196)/(LN(G141)-LN(G140))</f>
        <v>8.6367929405597357E-2</v>
      </c>
      <c r="K141" s="1"/>
      <c r="L141" s="1"/>
      <c r="M141" s="1"/>
      <c r="N141" s="1"/>
      <c r="Q141" s="1"/>
      <c r="R141" s="1"/>
      <c r="S141" s="1"/>
      <c r="U141" s="1"/>
      <c r="V141" s="1"/>
      <c r="W141" s="1">
        <v>2.8424999999999999E-2</v>
      </c>
      <c r="X141" s="1">
        <v>1.9772400000000001E-6</v>
      </c>
      <c r="Y141">
        <v>7.1999999999999998E-3</v>
      </c>
    </row>
    <row r="142" spans="2:25" x14ac:dyDescent="0.25">
      <c r="B142" s="1">
        <v>0.20852000000000001</v>
      </c>
      <c r="C142" s="1">
        <f>proton!D142+HI!D142+alpha!D142</f>
        <v>2.9999999999999997E-8</v>
      </c>
      <c r="D142">
        <v>8.8700000000000001E-2</v>
      </c>
      <c r="G142">
        <f t="shared" si="4"/>
        <v>312.78000000000003</v>
      </c>
      <c r="H142" s="1">
        <f t="shared" si="5"/>
        <v>9.3834000000000007E-6</v>
      </c>
      <c r="I142" s="1">
        <f>(H142/$H$196)/(LN(G142)-LN(G141))</f>
        <v>0.13580846015952433</v>
      </c>
      <c r="K142" s="1"/>
      <c r="L142" s="1"/>
      <c r="M142" s="1"/>
      <c r="N142" s="1"/>
      <c r="Q142" s="1"/>
      <c r="R142" s="1"/>
      <c r="S142" s="1"/>
      <c r="U142" s="1"/>
      <c r="V142" s="1"/>
      <c r="W142" s="1">
        <v>2.9773999999999998E-2</v>
      </c>
      <c r="X142" s="1">
        <v>1.75083E-6</v>
      </c>
      <c r="Y142">
        <v>7.7000000000000002E-3</v>
      </c>
    </row>
    <row r="143" spans="2:25" x14ac:dyDescent="0.25">
      <c r="B143" s="1">
        <v>0.21840999999999999</v>
      </c>
      <c r="C143" s="1">
        <f>proton!D143+HI!D143+alpha!D143</f>
        <v>2E-8</v>
      </c>
      <c r="D143">
        <v>9.2799999999999994E-2</v>
      </c>
      <c r="G143">
        <f t="shared" si="4"/>
        <v>327.61500000000001</v>
      </c>
      <c r="H143" s="1">
        <f t="shared" si="5"/>
        <v>6.5522999999999999E-6</v>
      </c>
      <c r="I143" s="1">
        <f>(H143/$H$196)/(LN(G143)-LN(G142))</f>
        <v>9.4810957580651958E-2</v>
      </c>
      <c r="K143" s="1"/>
      <c r="L143" s="1"/>
      <c r="M143" s="1"/>
      <c r="N143" s="1"/>
      <c r="Q143" s="1"/>
      <c r="R143" s="1"/>
      <c r="S143" s="1"/>
      <c r="U143" s="1"/>
      <c r="V143" s="1"/>
      <c r="W143" s="1">
        <v>3.1185999999999998E-2</v>
      </c>
      <c r="X143" s="1">
        <v>1.5847799999999999E-6</v>
      </c>
      <c r="Y143">
        <v>8.0999999999999996E-3</v>
      </c>
    </row>
    <row r="144" spans="2:25" x14ac:dyDescent="0.25">
      <c r="B144" s="1">
        <v>0.22877</v>
      </c>
      <c r="C144" s="1">
        <f>proton!D144+HI!D144+alpha!D144</f>
        <v>4.0000000000000001E-8</v>
      </c>
      <c r="D144">
        <v>9.7100000000000006E-2</v>
      </c>
      <c r="G144">
        <f t="shared" si="4"/>
        <v>343.15499999999997</v>
      </c>
      <c r="H144" s="1">
        <f t="shared" si="5"/>
        <v>1.3726199999999999E-5</v>
      </c>
      <c r="I144" s="1">
        <f>(H144/$H$196)/(LN(G144)-LN(G143))</f>
        <v>0.19859911224360904</v>
      </c>
      <c r="K144" s="1"/>
      <c r="L144" s="1"/>
      <c r="M144" s="1"/>
      <c r="N144" s="1"/>
      <c r="Q144" s="1"/>
      <c r="R144" s="1"/>
      <c r="S144" s="1"/>
      <c r="U144" s="1"/>
      <c r="V144" s="1"/>
      <c r="W144" s="1">
        <v>3.2665E-2</v>
      </c>
      <c r="X144" s="1">
        <v>1.45002E-6</v>
      </c>
      <c r="Y144">
        <v>8.5000000000000006E-3</v>
      </c>
    </row>
    <row r="145" spans="2:25" x14ac:dyDescent="0.25">
      <c r="B145" s="1">
        <v>0.23962</v>
      </c>
      <c r="C145" s="1">
        <f>proton!D145+HI!D145+alpha!D145</f>
        <v>1E-8</v>
      </c>
      <c r="D145">
        <v>0.125</v>
      </c>
      <c r="G145">
        <f t="shared" si="4"/>
        <v>359.43</v>
      </c>
      <c r="H145" s="1">
        <f t="shared" si="5"/>
        <v>3.5943E-6</v>
      </c>
      <c r="I145" s="1">
        <f>(H145/$H$196)/(LN(G145)-LN(G144))</f>
        <v>5.2011165156526519E-2</v>
      </c>
      <c r="K145" s="1"/>
      <c r="L145" s="1"/>
      <c r="M145" s="1"/>
      <c r="N145" s="1"/>
      <c r="Q145" s="1"/>
      <c r="R145" s="1"/>
      <c r="S145" s="1"/>
      <c r="U145" s="1"/>
      <c r="V145" s="1"/>
      <c r="W145" s="1">
        <v>3.4215000000000002E-2</v>
      </c>
      <c r="X145" s="1">
        <v>1.3040299999999999E-6</v>
      </c>
      <c r="Y145">
        <v>8.8999999999999999E-3</v>
      </c>
    </row>
    <row r="146" spans="2:25" x14ac:dyDescent="0.25">
      <c r="B146" s="1">
        <v>0.25098999999999999</v>
      </c>
      <c r="C146" s="1">
        <f>proton!D146+HI!D146+alpha!D146</f>
        <v>2E-8</v>
      </c>
      <c r="D146">
        <v>0.16009999999999999</v>
      </c>
      <c r="G146">
        <f t="shared" si="4"/>
        <v>376.48499999999996</v>
      </c>
      <c r="H146" s="1">
        <f t="shared" si="5"/>
        <v>7.5296999999999992E-6</v>
      </c>
      <c r="I146" s="1">
        <f>(H146/$H$196)/(LN(G146)-LN(G145))</f>
        <v>0.10890753194986121</v>
      </c>
      <c r="K146" s="1"/>
      <c r="L146" s="1"/>
      <c r="M146" s="1"/>
      <c r="N146" s="1"/>
      <c r="Q146" s="1"/>
      <c r="R146" s="1"/>
      <c r="S146" s="1"/>
      <c r="U146" s="1"/>
      <c r="V146" s="1"/>
      <c r="W146" s="1">
        <v>3.5838000000000002E-2</v>
      </c>
      <c r="X146" s="1">
        <v>1.189E-6</v>
      </c>
      <c r="Y146">
        <v>9.2999999999999992E-3</v>
      </c>
    </row>
    <row r="147" spans="2:25" x14ac:dyDescent="0.25">
      <c r="B147" s="1">
        <v>0.26289000000000001</v>
      </c>
      <c r="C147" s="1">
        <f>proton!D147+HI!D147+alpha!D147</f>
        <v>2E-8</v>
      </c>
      <c r="D147">
        <v>0.18260000000000001</v>
      </c>
      <c r="G147">
        <f t="shared" si="4"/>
        <v>394.33499999999998</v>
      </c>
      <c r="H147" s="1">
        <f t="shared" si="5"/>
        <v>7.8867000000000002E-6</v>
      </c>
      <c r="I147" s="1">
        <f>(H147/$H$196)/(LN(G147)-LN(G146))</f>
        <v>0.11416014402109695</v>
      </c>
      <c r="K147" s="1"/>
      <c r="L147" s="1"/>
      <c r="M147" s="1"/>
      <c r="N147" s="1"/>
      <c r="Q147" s="1"/>
      <c r="R147" s="1"/>
      <c r="S147" s="1"/>
      <c r="U147" s="1"/>
      <c r="V147" s="1"/>
      <c r="W147" s="1">
        <v>3.7537000000000001E-2</v>
      </c>
      <c r="X147" s="1">
        <v>1.0990199999999999E-6</v>
      </c>
      <c r="Y147">
        <v>9.7000000000000003E-3</v>
      </c>
    </row>
    <row r="148" spans="2:25" x14ac:dyDescent="0.25">
      <c r="B148" s="1">
        <v>0.27535999999999999</v>
      </c>
      <c r="C148" s="1">
        <f>proton!D148+HI!D148+alpha!D148</f>
        <v>0</v>
      </c>
      <c r="D148">
        <v>0.20849999999999999</v>
      </c>
      <c r="G148">
        <f t="shared" si="4"/>
        <v>413.03999999999996</v>
      </c>
      <c r="H148" s="1">
        <f t="shared" si="5"/>
        <v>0</v>
      </c>
      <c r="I148" s="1">
        <f>(H148/$H$196)/(LN(G148)-LN(G147))</f>
        <v>0</v>
      </c>
      <c r="K148" s="1"/>
      <c r="L148" s="1"/>
      <c r="M148" s="1"/>
      <c r="N148" s="1"/>
      <c r="Q148" s="1"/>
      <c r="R148" s="1"/>
      <c r="S148" s="1"/>
      <c r="U148" s="1"/>
      <c r="V148" s="1"/>
      <c r="W148" s="1">
        <v>3.9317999999999999E-2</v>
      </c>
      <c r="X148" s="1">
        <v>9.9812699999999992E-7</v>
      </c>
      <c r="Y148">
        <v>1.0200000000000001E-2</v>
      </c>
    </row>
    <row r="149" spans="2:25" x14ac:dyDescent="0.25">
      <c r="B149" s="1">
        <v>0.28843000000000002</v>
      </c>
      <c r="C149" s="1">
        <f>proton!D149+HI!D149+alpha!D149</f>
        <v>1E-8</v>
      </c>
      <c r="D149">
        <v>0.1925</v>
      </c>
      <c r="G149">
        <f t="shared" si="4"/>
        <v>432.64500000000004</v>
      </c>
      <c r="H149" s="1">
        <f t="shared" si="5"/>
        <v>4.3264500000000007E-6</v>
      </c>
      <c r="I149" s="1">
        <f>(H149/$H$196)/(LN(G149)-LN(G148))</f>
        <v>6.2557262153178028E-2</v>
      </c>
      <c r="K149" s="1"/>
      <c r="L149" s="1"/>
      <c r="M149" s="1"/>
      <c r="N149" s="1"/>
      <c r="Q149" s="1"/>
      <c r="R149" s="1"/>
      <c r="S149" s="1"/>
      <c r="U149" s="1"/>
      <c r="V149" s="1"/>
      <c r="W149" s="1">
        <v>4.1182999999999997E-2</v>
      </c>
      <c r="X149" s="1">
        <v>9.3214600000000004E-7</v>
      </c>
      <c r="Y149">
        <v>1.06E-2</v>
      </c>
    </row>
    <row r="150" spans="2:25" x14ac:dyDescent="0.25">
      <c r="B150" s="1">
        <v>0.30210999999999999</v>
      </c>
      <c r="C150" s="1">
        <f>proton!D150+HI!D150+alpha!D150</f>
        <v>0</v>
      </c>
      <c r="D150">
        <v>0.25</v>
      </c>
      <c r="G150">
        <f t="shared" si="4"/>
        <v>453.16499999999996</v>
      </c>
      <c r="H150" s="1">
        <f t="shared" si="5"/>
        <v>0</v>
      </c>
      <c r="I150" s="1">
        <f>(H150/$H$196)/(LN(G150)-LN(G149))</f>
        <v>0</v>
      </c>
      <c r="K150" s="1"/>
      <c r="L150" s="1"/>
      <c r="M150" s="1"/>
      <c r="N150" s="1"/>
      <c r="Q150" s="1"/>
      <c r="R150" s="1"/>
      <c r="S150" s="1"/>
      <c r="U150" s="1"/>
      <c r="V150" s="1"/>
      <c r="W150" s="1">
        <v>4.3137000000000002E-2</v>
      </c>
      <c r="X150" s="1">
        <v>8.38734E-7</v>
      </c>
      <c r="Y150">
        <v>1.11E-2</v>
      </c>
    </row>
    <row r="151" spans="2:25" x14ac:dyDescent="0.25">
      <c r="B151" s="1">
        <v>0.31644</v>
      </c>
      <c r="C151" s="1">
        <f>proton!D151+HI!D151+alpha!D151</f>
        <v>0</v>
      </c>
      <c r="D151">
        <v>0.189</v>
      </c>
      <c r="G151">
        <f t="shared" si="4"/>
        <v>474.65999999999997</v>
      </c>
      <c r="H151" s="1">
        <f t="shared" si="5"/>
        <v>0</v>
      </c>
      <c r="I151" s="1">
        <f>(H151/$H$196)/(LN(G151)-LN(G150))</f>
        <v>0</v>
      </c>
      <c r="K151" s="1"/>
      <c r="L151" s="1"/>
      <c r="M151" s="1"/>
      <c r="N151" s="1"/>
      <c r="Q151" s="1"/>
      <c r="R151" s="1"/>
      <c r="S151" s="1"/>
      <c r="U151" s="1"/>
      <c r="V151" s="1"/>
      <c r="W151" s="1">
        <v>4.5183000000000001E-2</v>
      </c>
      <c r="X151" s="1">
        <v>7.8283199999999998E-7</v>
      </c>
      <c r="Y151">
        <v>1.15E-2</v>
      </c>
    </row>
    <row r="152" spans="2:25" x14ac:dyDescent="0.25">
      <c r="B152" s="1">
        <v>0.33145000000000002</v>
      </c>
      <c r="C152" s="1">
        <f>proton!D152+HI!D152+alpha!D152</f>
        <v>0</v>
      </c>
      <c r="D152">
        <v>0.23569999999999999</v>
      </c>
      <c r="G152">
        <f t="shared" si="4"/>
        <v>497.17500000000001</v>
      </c>
      <c r="H152" s="1">
        <f t="shared" si="5"/>
        <v>0</v>
      </c>
      <c r="I152" s="1">
        <f>(H152/$H$196)/(LN(G152)-LN(G151))</f>
        <v>0</v>
      </c>
      <c r="K152" s="1"/>
      <c r="L152" s="1"/>
      <c r="M152" s="1"/>
      <c r="N152" s="1"/>
      <c r="Q152" s="1"/>
      <c r="R152" s="1"/>
      <c r="S152" s="1"/>
      <c r="U152" s="1"/>
      <c r="V152" s="1"/>
      <c r="W152" s="1">
        <v>4.7326E-2</v>
      </c>
      <c r="X152" s="1">
        <v>7.2443699999999996E-7</v>
      </c>
      <c r="Y152">
        <v>1.2E-2</v>
      </c>
    </row>
    <row r="153" spans="2:25" x14ac:dyDescent="0.25">
      <c r="B153" s="1">
        <v>0.34716999999999998</v>
      </c>
      <c r="C153" s="1">
        <f>proton!D153+HI!D153+alpha!D153</f>
        <v>0</v>
      </c>
      <c r="D153">
        <v>0.2132</v>
      </c>
      <c r="G153">
        <f t="shared" si="4"/>
        <v>520.755</v>
      </c>
      <c r="H153" s="1">
        <f t="shared" si="5"/>
        <v>0</v>
      </c>
      <c r="I153" s="1">
        <f>(H153/$H$196)/(LN(G153)-LN(G152))</f>
        <v>0</v>
      </c>
      <c r="K153" s="1"/>
      <c r="L153" s="1"/>
      <c r="M153" s="1"/>
      <c r="N153" s="1"/>
      <c r="Q153" s="1"/>
      <c r="R153" s="1"/>
      <c r="S153" s="1"/>
      <c r="U153" s="1"/>
      <c r="V153" s="1"/>
      <c r="W153" s="1">
        <v>4.9570999999999997E-2</v>
      </c>
      <c r="X153" s="1">
        <v>6.8515999999999998E-7</v>
      </c>
      <c r="Y153">
        <v>1.23E-2</v>
      </c>
    </row>
    <row r="154" spans="2:25" x14ac:dyDescent="0.25">
      <c r="B154" s="1">
        <v>0.36364000000000002</v>
      </c>
      <c r="C154" s="1">
        <f>proton!D154+HI!D154+alpha!D154</f>
        <v>0</v>
      </c>
      <c r="D154">
        <v>0.25</v>
      </c>
      <c r="G154">
        <f t="shared" si="4"/>
        <v>545.46</v>
      </c>
      <c r="H154" s="1">
        <f t="shared" si="5"/>
        <v>0</v>
      </c>
      <c r="I154" s="1">
        <f>(H154/$H$196)/(LN(G154)-LN(G153))</f>
        <v>0</v>
      </c>
      <c r="K154" s="1"/>
      <c r="L154" s="1"/>
      <c r="M154" s="1"/>
      <c r="N154" s="1"/>
      <c r="Q154" s="1"/>
      <c r="R154" s="1"/>
      <c r="S154" s="1"/>
      <c r="U154" s="1"/>
      <c r="V154" s="1"/>
      <c r="W154" s="1">
        <v>5.1922000000000003E-2</v>
      </c>
      <c r="X154" s="1">
        <v>6.1834800000000003E-7</v>
      </c>
      <c r="Y154">
        <v>1.2999999999999999E-2</v>
      </c>
    </row>
    <row r="155" spans="2:25" x14ac:dyDescent="0.25">
      <c r="B155" s="1">
        <v>0.38089000000000001</v>
      </c>
      <c r="C155" s="1">
        <f>proton!D155+HI!D155+alpha!D155</f>
        <v>0</v>
      </c>
      <c r="D155">
        <v>0.25</v>
      </c>
      <c r="G155">
        <f t="shared" si="4"/>
        <v>571.33500000000004</v>
      </c>
      <c r="H155" s="1">
        <f t="shared" si="5"/>
        <v>0</v>
      </c>
      <c r="I155" s="1">
        <f>(H155/$H$196)/(LN(G155)-LN(G154))</f>
        <v>0</v>
      </c>
      <c r="K155" s="1"/>
      <c r="L155" s="1"/>
      <c r="M155" s="1"/>
      <c r="N155" s="1"/>
      <c r="Q155" s="1"/>
      <c r="R155" s="1"/>
      <c r="S155" s="1"/>
      <c r="U155" s="1"/>
      <c r="V155" s="1"/>
      <c r="W155" s="1">
        <v>5.4385000000000003E-2</v>
      </c>
      <c r="X155" s="1">
        <v>5.7512300000000001E-7</v>
      </c>
      <c r="Y155">
        <v>1.34E-2</v>
      </c>
    </row>
    <row r="156" spans="2:25" x14ac:dyDescent="0.25">
      <c r="B156" s="1">
        <v>0.39895000000000003</v>
      </c>
      <c r="C156" s="1">
        <f>proton!D156+HI!D156+alpha!D156</f>
        <v>0</v>
      </c>
      <c r="D156">
        <v>0.35360000000000003</v>
      </c>
      <c r="G156">
        <f t="shared" si="4"/>
        <v>598.42499999999995</v>
      </c>
      <c r="H156" s="1">
        <f t="shared" si="5"/>
        <v>0</v>
      </c>
      <c r="I156" s="1">
        <f>(H156/$H$196)/(LN(G156)-LN(G155))</f>
        <v>0</v>
      </c>
      <c r="K156" s="1"/>
      <c r="L156" s="1"/>
      <c r="M156" s="1"/>
      <c r="N156" s="1"/>
      <c r="Q156" s="1"/>
      <c r="R156" s="1"/>
      <c r="S156" s="1"/>
      <c r="U156" s="1"/>
      <c r="V156" s="1"/>
      <c r="W156" s="1">
        <v>5.6965000000000002E-2</v>
      </c>
      <c r="X156" s="1">
        <v>5.35431E-7</v>
      </c>
      <c r="Y156">
        <v>1.3899999999999999E-2</v>
      </c>
    </row>
    <row r="157" spans="2:25" x14ac:dyDescent="0.25">
      <c r="B157" s="1">
        <v>0.41787999999999997</v>
      </c>
      <c r="C157" s="1">
        <f>proton!D157+HI!D157+alpha!D157</f>
        <v>0</v>
      </c>
      <c r="D157">
        <v>0.40820000000000001</v>
      </c>
      <c r="G157">
        <f t="shared" si="4"/>
        <v>626.81999999999994</v>
      </c>
      <c r="H157" s="1">
        <f t="shared" si="5"/>
        <v>0</v>
      </c>
      <c r="I157" s="1">
        <f>(H157/$H$196)/(LN(G157)-LN(G156))</f>
        <v>0</v>
      </c>
      <c r="K157" s="1"/>
      <c r="L157" s="1"/>
      <c r="M157" s="1"/>
      <c r="N157" s="1"/>
      <c r="Q157" s="1"/>
      <c r="R157" s="1"/>
      <c r="S157" s="1"/>
      <c r="U157" s="1"/>
      <c r="V157" s="1"/>
      <c r="W157" s="1">
        <v>5.9666999999999998E-2</v>
      </c>
      <c r="X157" s="1">
        <v>4.8254200000000003E-7</v>
      </c>
      <c r="Y157">
        <v>1.47E-2</v>
      </c>
    </row>
    <row r="158" spans="2:25" x14ac:dyDescent="0.25">
      <c r="B158" s="1">
        <v>0.43769999999999998</v>
      </c>
      <c r="C158" s="1">
        <f>proton!D158+HI!D158+alpha!D158</f>
        <v>0</v>
      </c>
      <c r="D158">
        <v>0.35360000000000003</v>
      </c>
      <c r="G158">
        <f t="shared" si="4"/>
        <v>656.55</v>
      </c>
      <c r="H158" s="1">
        <f t="shared" si="5"/>
        <v>0</v>
      </c>
      <c r="I158" s="1">
        <f>(H158/$H$196)/(LN(G158)-LN(G157))</f>
        <v>0</v>
      </c>
      <c r="K158" s="1"/>
      <c r="L158" s="1"/>
      <c r="M158" s="1"/>
      <c r="N158" s="1"/>
      <c r="Q158" s="1"/>
      <c r="R158" s="1"/>
      <c r="S158" s="1"/>
      <c r="U158" s="1"/>
      <c r="V158" s="1"/>
      <c r="W158" s="1">
        <v>6.2496999999999997E-2</v>
      </c>
      <c r="X158" s="1">
        <v>4.5469499999999998E-7</v>
      </c>
      <c r="Y158">
        <v>1.5100000000000001E-2</v>
      </c>
    </row>
    <row r="159" spans="2:25" x14ac:dyDescent="0.25">
      <c r="B159" s="1">
        <v>0.45845999999999998</v>
      </c>
      <c r="C159" s="1">
        <f>proton!D159+HI!D159+alpha!D159</f>
        <v>0</v>
      </c>
      <c r="D159">
        <v>0.70709999999999995</v>
      </c>
      <c r="G159">
        <f t="shared" si="4"/>
        <v>687.68999999999994</v>
      </c>
      <c r="H159" s="1">
        <f t="shared" si="5"/>
        <v>0</v>
      </c>
      <c r="I159" s="1">
        <f>(H159/$H$196)/(LN(G159)-LN(G158))</f>
        <v>0</v>
      </c>
      <c r="K159" s="1"/>
      <c r="L159" s="1"/>
      <c r="M159" s="1"/>
      <c r="N159" s="1"/>
      <c r="Q159" s="1"/>
      <c r="R159" s="1"/>
      <c r="S159" s="1"/>
      <c r="U159" s="1"/>
      <c r="V159" s="1"/>
      <c r="W159" s="1">
        <v>6.5461000000000005E-2</v>
      </c>
      <c r="X159" s="1">
        <v>4.2175700000000001E-7</v>
      </c>
      <c r="Y159">
        <v>1.5699999999999999E-2</v>
      </c>
    </row>
    <row r="160" spans="2:25" x14ac:dyDescent="0.25">
      <c r="B160" s="1">
        <v>0.48021000000000003</v>
      </c>
      <c r="C160" s="1">
        <f>proton!D160+HI!D160+alpha!D160</f>
        <v>0</v>
      </c>
      <c r="D160">
        <v>0</v>
      </c>
      <c r="G160">
        <f t="shared" si="4"/>
        <v>720.31500000000005</v>
      </c>
      <c r="H160" s="1">
        <f t="shared" si="5"/>
        <v>0</v>
      </c>
      <c r="I160" s="1">
        <f>(H160/$H$196)/(LN(G160)-LN(G159))</f>
        <v>0</v>
      </c>
      <c r="K160" s="1"/>
      <c r="L160" s="1"/>
      <c r="M160" s="1"/>
      <c r="N160" s="1"/>
      <c r="Q160" s="1"/>
      <c r="R160" s="1"/>
      <c r="S160" s="1"/>
      <c r="U160" s="1"/>
      <c r="V160" s="1"/>
      <c r="W160" s="1">
        <v>6.8566000000000002E-2</v>
      </c>
      <c r="X160" s="1">
        <v>3.7832400000000002E-7</v>
      </c>
      <c r="Y160">
        <v>1.66E-2</v>
      </c>
    </row>
    <row r="161" spans="2:25" x14ac:dyDescent="0.25">
      <c r="B161" s="1">
        <v>0.50297999999999998</v>
      </c>
      <c r="C161" s="1">
        <f>proton!D161+HI!D161+alpha!D161</f>
        <v>0</v>
      </c>
      <c r="D161">
        <v>0.70709999999999995</v>
      </c>
      <c r="G161">
        <f t="shared" si="4"/>
        <v>754.47</v>
      </c>
      <c r="H161" s="1">
        <f t="shared" si="5"/>
        <v>0</v>
      </c>
      <c r="I161" s="1">
        <f>(H161/$H$196)/(LN(G161)-LN(G160))</f>
        <v>0</v>
      </c>
      <c r="K161" s="1"/>
      <c r="L161" s="1"/>
      <c r="M161" s="1"/>
      <c r="N161" s="1"/>
      <c r="Q161" s="1"/>
      <c r="R161" s="1"/>
      <c r="S161" s="1"/>
      <c r="U161" s="1"/>
      <c r="V161" s="1"/>
      <c r="W161" s="1">
        <v>7.1818999999999994E-2</v>
      </c>
      <c r="X161" s="1">
        <v>3.6554300000000001E-7</v>
      </c>
      <c r="Y161">
        <v>1.6899999999999998E-2</v>
      </c>
    </row>
    <row r="162" spans="2:25" x14ac:dyDescent="0.25">
      <c r="B162" s="1">
        <v>0.52683999999999997</v>
      </c>
      <c r="C162" s="1">
        <f>proton!D162+HI!D162+alpha!D162</f>
        <v>0</v>
      </c>
      <c r="D162">
        <v>0.70709999999999995</v>
      </c>
      <c r="G162">
        <f t="shared" si="4"/>
        <v>790.26</v>
      </c>
      <c r="H162" s="1">
        <f t="shared" si="5"/>
        <v>0</v>
      </c>
      <c r="I162" s="1">
        <f>(H162/$H$196)/(LN(G162)-LN(G161))</f>
        <v>0</v>
      </c>
      <c r="K162" s="1"/>
      <c r="L162" s="1"/>
      <c r="M162" s="1"/>
      <c r="N162" s="1"/>
      <c r="Q162" s="1"/>
      <c r="R162" s="1"/>
      <c r="S162" s="1"/>
      <c r="U162" s="1"/>
      <c r="V162" s="1"/>
      <c r="W162" s="1">
        <v>7.5225E-2</v>
      </c>
      <c r="X162" s="1">
        <v>3.2086399999999998E-7</v>
      </c>
      <c r="Y162">
        <v>1.7999999999999999E-2</v>
      </c>
    </row>
    <row r="163" spans="2:25" x14ac:dyDescent="0.25">
      <c r="B163" s="1">
        <v>0.55183000000000004</v>
      </c>
      <c r="C163" s="1">
        <f>proton!D163+HI!D163+alpha!D163</f>
        <v>0</v>
      </c>
      <c r="D163">
        <v>1</v>
      </c>
      <c r="G163">
        <f t="shared" si="4"/>
        <v>827.74500000000012</v>
      </c>
      <c r="H163" s="1">
        <f t="shared" si="5"/>
        <v>0</v>
      </c>
      <c r="I163" s="1">
        <f>(H163/$H$196)/(LN(G163)-LN(G162))</f>
        <v>0</v>
      </c>
      <c r="K163" s="1"/>
      <c r="L163" s="1"/>
      <c r="M163" s="1"/>
      <c r="N163" s="1"/>
      <c r="Q163" s="1"/>
      <c r="R163" s="1"/>
      <c r="S163" s="1"/>
      <c r="U163" s="1"/>
      <c r="V163" s="1"/>
      <c r="W163" s="1">
        <v>7.8794000000000003E-2</v>
      </c>
      <c r="X163" s="1">
        <v>2.8917199999999999E-7</v>
      </c>
      <c r="Y163">
        <v>1.9E-2</v>
      </c>
    </row>
    <row r="164" spans="2:25" x14ac:dyDescent="0.25">
      <c r="B164" s="1">
        <v>0.57801000000000002</v>
      </c>
      <c r="C164" s="1">
        <f>proton!D164+HI!D164+alpha!D164</f>
        <v>0</v>
      </c>
      <c r="D164">
        <v>0</v>
      </c>
      <c r="G164">
        <f t="shared" si="4"/>
        <v>867.0150000000001</v>
      </c>
      <c r="H164" s="1">
        <f t="shared" si="5"/>
        <v>0</v>
      </c>
      <c r="I164" s="1">
        <f>(H164/$H$196)/(LN(G164)-LN(G163))</f>
        <v>0</v>
      </c>
      <c r="K164" s="1"/>
      <c r="L164" s="1"/>
      <c r="M164" s="1"/>
      <c r="N164" s="1"/>
      <c r="Q164" s="1"/>
      <c r="R164" s="1"/>
      <c r="S164" s="1"/>
      <c r="U164" s="1"/>
      <c r="V164" s="1"/>
      <c r="W164" s="1">
        <v>8.2530999999999993E-2</v>
      </c>
      <c r="X164" s="1">
        <v>2.5010300000000003E-7</v>
      </c>
      <c r="Y164">
        <v>2.0400000000000001E-2</v>
      </c>
    </row>
    <row r="165" spans="2:25" x14ac:dyDescent="0.25">
      <c r="B165" s="1">
        <v>0.60541999999999996</v>
      </c>
      <c r="C165" s="1">
        <f>proton!D165+HI!D165+alpha!D165</f>
        <v>0</v>
      </c>
      <c r="D165">
        <v>1</v>
      </c>
      <c r="G165">
        <f t="shared" si="4"/>
        <v>908.12999999999988</v>
      </c>
      <c r="H165" s="1">
        <f t="shared" si="5"/>
        <v>0</v>
      </c>
      <c r="I165" s="1">
        <f>(H165/$H$196)/(LN(G165)-LN(G164))</f>
        <v>0</v>
      </c>
      <c r="K165" s="1"/>
      <c r="L165" s="1"/>
      <c r="M165" s="1"/>
      <c r="N165" s="1"/>
      <c r="Q165" s="1"/>
      <c r="R165" s="1"/>
      <c r="S165" s="1"/>
      <c r="U165" s="1"/>
      <c r="V165" s="1"/>
      <c r="W165" s="1">
        <v>8.6445999999999995E-2</v>
      </c>
      <c r="X165" s="1">
        <v>2.0251400000000001E-7</v>
      </c>
      <c r="Y165">
        <v>2.2700000000000001E-2</v>
      </c>
    </row>
    <row r="166" spans="2:25" x14ac:dyDescent="0.25">
      <c r="B166" s="1">
        <v>0.63414000000000004</v>
      </c>
      <c r="C166" s="1">
        <f>proton!D166+HI!D166+alpha!D166</f>
        <v>0</v>
      </c>
      <c r="D166">
        <v>0</v>
      </c>
      <c r="G166">
        <f t="shared" si="4"/>
        <v>951.21000000000015</v>
      </c>
      <c r="H166" s="1">
        <f t="shared" si="5"/>
        <v>0</v>
      </c>
      <c r="I166" s="1">
        <f>(H166/$H$196)/(LN(G166)-LN(G165))</f>
        <v>0</v>
      </c>
      <c r="K166" s="1"/>
      <c r="L166" s="1"/>
      <c r="M166" s="1"/>
      <c r="N166" s="1"/>
      <c r="Q166" s="1"/>
      <c r="R166" s="1"/>
      <c r="S166" s="1"/>
      <c r="U166" s="1"/>
      <c r="V166" s="1"/>
      <c r="W166" s="1">
        <v>9.0546000000000001E-2</v>
      </c>
      <c r="X166" s="1">
        <v>1.2520699999999999E-7</v>
      </c>
      <c r="Y166">
        <v>2.8799999999999999E-2</v>
      </c>
    </row>
    <row r="167" spans="2:25" x14ac:dyDescent="0.25">
      <c r="B167" s="1">
        <v>0.66422000000000003</v>
      </c>
      <c r="C167" s="1">
        <f>proton!D167+HI!D167+alpha!D167</f>
        <v>0</v>
      </c>
      <c r="D167">
        <v>0</v>
      </c>
      <c r="G167">
        <f t="shared" si="4"/>
        <v>996.33</v>
      </c>
      <c r="H167" s="1">
        <f t="shared" si="5"/>
        <v>0</v>
      </c>
      <c r="I167" s="1">
        <f>(H167/$H$196)/(LN(G167)-LN(G166))</f>
        <v>0</v>
      </c>
      <c r="K167" s="1"/>
      <c r="L167" s="1"/>
      <c r="M167" s="1"/>
      <c r="N167" s="1"/>
      <c r="Q167" s="1"/>
      <c r="R167" s="1"/>
      <c r="S167" s="1"/>
      <c r="U167" s="1"/>
      <c r="V167" s="1"/>
      <c r="W167" s="1">
        <v>9.4840999999999995E-2</v>
      </c>
      <c r="X167" s="1">
        <v>7.8553399999999997E-8</v>
      </c>
      <c r="Y167">
        <v>3.6400000000000002E-2</v>
      </c>
    </row>
    <row r="168" spans="2:25" x14ac:dyDescent="0.25">
      <c r="B168" s="1">
        <v>0.69572999999999996</v>
      </c>
      <c r="C168" s="1">
        <f>proton!D168+HI!D168+alpha!D168</f>
        <v>0</v>
      </c>
      <c r="D168">
        <v>0</v>
      </c>
      <c r="G168">
        <f t="shared" si="4"/>
        <v>1043.5949999999998</v>
      </c>
      <c r="H168" s="1">
        <f t="shared" si="5"/>
        <v>0</v>
      </c>
      <c r="I168" s="1">
        <f>(H168/$H$196)/(LN(G168)-LN(G167))</f>
        <v>0</v>
      </c>
      <c r="K168" s="1"/>
      <c r="L168" s="1"/>
      <c r="M168" s="1"/>
      <c r="N168" s="1"/>
      <c r="Q168" s="1"/>
      <c r="R168" s="1"/>
      <c r="S168" s="1"/>
      <c r="U168" s="1"/>
      <c r="V168" s="1"/>
      <c r="W168" s="1">
        <v>9.9339999999999998E-2</v>
      </c>
      <c r="X168" s="1">
        <v>6.8682299999999996E-8</v>
      </c>
      <c r="Y168">
        <v>3.8899999999999997E-2</v>
      </c>
    </row>
    <row r="169" spans="2:25" x14ac:dyDescent="0.25">
      <c r="B169" s="1">
        <v>0.72872999999999999</v>
      </c>
      <c r="C169" s="1">
        <f>proton!D169+HI!D169+alpha!D169</f>
        <v>0</v>
      </c>
      <c r="D169">
        <v>0</v>
      </c>
      <c r="G169">
        <f t="shared" si="4"/>
        <v>1093.095</v>
      </c>
      <c r="H169" s="1">
        <f t="shared" si="5"/>
        <v>0</v>
      </c>
      <c r="I169" s="1">
        <f>(H169/$H$196)/(LN(G169)-LN(G168))</f>
        <v>0</v>
      </c>
      <c r="K169" s="1"/>
      <c r="L169" s="1"/>
      <c r="M169" s="1"/>
      <c r="N169" s="1"/>
      <c r="Q169" s="1"/>
      <c r="R169" s="1"/>
      <c r="S169" s="1"/>
      <c r="U169" s="1"/>
      <c r="V169" s="1"/>
      <c r="W169" s="1">
        <v>0.10405</v>
      </c>
      <c r="X169" s="1">
        <v>6.4006499999999998E-8</v>
      </c>
      <c r="Y169">
        <v>4.0300000000000002E-2</v>
      </c>
    </row>
    <row r="170" spans="2:25" x14ac:dyDescent="0.25">
      <c r="B170" s="1">
        <v>0.76329999999999998</v>
      </c>
      <c r="C170" s="1">
        <f>proton!D170+HI!D170+alpha!D170</f>
        <v>0</v>
      </c>
      <c r="D170">
        <v>0</v>
      </c>
      <c r="G170">
        <f t="shared" si="4"/>
        <v>1144.9499999999998</v>
      </c>
      <c r="H170" s="1">
        <f t="shared" si="5"/>
        <v>0</v>
      </c>
      <c r="I170" s="1">
        <f>(H170/$H$196)/(LN(G170)-LN(G169))</f>
        <v>0</v>
      </c>
      <c r="K170" s="1"/>
      <c r="L170" s="1"/>
      <c r="M170" s="1"/>
      <c r="N170" s="1"/>
      <c r="Q170" s="1"/>
      <c r="R170" s="1"/>
      <c r="S170" s="1"/>
      <c r="U170" s="1"/>
      <c r="V170" s="1"/>
      <c r="W170" s="1">
        <v>0.10899</v>
      </c>
      <c r="X170" s="1">
        <v>6.6188499999999997E-8</v>
      </c>
      <c r="Y170">
        <v>3.9600000000000003E-2</v>
      </c>
    </row>
    <row r="171" spans="2:25" x14ac:dyDescent="0.25">
      <c r="B171" s="1">
        <v>0.79949999999999999</v>
      </c>
      <c r="C171" s="1">
        <f>proton!D171+HI!D171+alpha!D171</f>
        <v>0</v>
      </c>
      <c r="D171">
        <v>0</v>
      </c>
      <c r="G171">
        <f t="shared" si="4"/>
        <v>1199.25</v>
      </c>
      <c r="H171" s="1">
        <f t="shared" si="5"/>
        <v>0</v>
      </c>
      <c r="I171" s="1">
        <f>(H171/$H$196)/(LN(G171)-LN(G170))</f>
        <v>0</v>
      </c>
      <c r="K171" s="1"/>
      <c r="L171" s="1"/>
      <c r="M171" s="1"/>
      <c r="N171" s="1"/>
      <c r="Q171" s="1"/>
      <c r="R171" s="1"/>
      <c r="S171" s="1"/>
      <c r="U171" s="1"/>
      <c r="V171" s="1"/>
      <c r="W171" s="1">
        <v>0.11416</v>
      </c>
      <c r="X171" s="1">
        <v>6.17205E-8</v>
      </c>
      <c r="Y171">
        <v>4.1000000000000002E-2</v>
      </c>
    </row>
    <row r="172" spans="2:25" x14ac:dyDescent="0.25">
      <c r="B172" s="1">
        <v>0.83743000000000001</v>
      </c>
      <c r="C172" s="1">
        <f>proton!D172+HI!D172+alpha!D172</f>
        <v>0</v>
      </c>
      <c r="D172">
        <v>0</v>
      </c>
      <c r="G172">
        <f t="shared" si="4"/>
        <v>1256.145</v>
      </c>
      <c r="H172" s="1">
        <f t="shared" si="5"/>
        <v>0</v>
      </c>
      <c r="I172" s="1">
        <f>(H172/$H$196)/(LN(G172)-LN(G171))</f>
        <v>0</v>
      </c>
      <c r="K172" s="1"/>
      <c r="L172" s="1"/>
      <c r="M172" s="1"/>
      <c r="N172" s="1"/>
      <c r="Q172" s="1"/>
      <c r="R172" s="1"/>
      <c r="S172" s="1"/>
      <c r="U172" s="1"/>
      <c r="V172" s="1"/>
      <c r="W172" s="1">
        <v>0.11957</v>
      </c>
      <c r="X172" s="1">
        <v>6.6708000000000004E-8</v>
      </c>
      <c r="Y172">
        <v>3.95E-2</v>
      </c>
    </row>
    <row r="173" spans="2:25" x14ac:dyDescent="0.25">
      <c r="B173" s="1">
        <v>0.87714999999999999</v>
      </c>
      <c r="C173" s="1">
        <f>proton!D173+HI!D173+alpha!D173</f>
        <v>0</v>
      </c>
      <c r="D173">
        <v>0</v>
      </c>
      <c r="G173">
        <f t="shared" si="4"/>
        <v>1315.7250000000001</v>
      </c>
      <c r="H173" s="1">
        <f t="shared" si="5"/>
        <v>0</v>
      </c>
      <c r="I173" s="1">
        <f>(H173/$H$196)/(LN(G173)-LN(G172))</f>
        <v>0</v>
      </c>
      <c r="K173" s="1"/>
      <c r="L173" s="1"/>
      <c r="M173" s="1"/>
      <c r="N173" s="1"/>
      <c r="Q173" s="1"/>
      <c r="R173" s="1"/>
      <c r="S173" s="1"/>
      <c r="U173" s="1"/>
      <c r="V173" s="1"/>
      <c r="W173" s="1">
        <v>0.12523999999999999</v>
      </c>
      <c r="X173" s="1">
        <v>5.7148600000000003E-8</v>
      </c>
      <c r="Y173">
        <v>4.2599999999999999E-2</v>
      </c>
    </row>
    <row r="174" spans="2:25" x14ac:dyDescent="0.25">
      <c r="B174" s="1">
        <v>0.91874999999999996</v>
      </c>
      <c r="C174" s="1">
        <f>proton!D174+HI!D174+alpha!D174</f>
        <v>0</v>
      </c>
      <c r="D174">
        <v>0</v>
      </c>
      <c r="G174">
        <f t="shared" si="4"/>
        <v>1378.1249999999998</v>
      </c>
      <c r="H174" s="1">
        <f t="shared" si="5"/>
        <v>0</v>
      </c>
      <c r="I174" s="1">
        <f>(H174/$H$196)/(LN(G174)-LN(G173))</f>
        <v>0</v>
      </c>
      <c r="K174" s="1"/>
      <c r="L174" s="1"/>
      <c r="M174" s="1"/>
      <c r="N174" s="1"/>
      <c r="Q174" s="1"/>
      <c r="R174" s="1"/>
      <c r="S174" s="1"/>
      <c r="U174" s="1"/>
      <c r="V174" s="1"/>
      <c r="W174" s="1">
        <v>0.13117999999999999</v>
      </c>
      <c r="X174" s="1">
        <v>5.9018900000000002E-8</v>
      </c>
      <c r="Y174">
        <v>4.2000000000000003E-2</v>
      </c>
    </row>
    <row r="175" spans="2:25" x14ac:dyDescent="0.25">
      <c r="B175" s="1">
        <v>0.96233000000000002</v>
      </c>
      <c r="C175" s="1">
        <f>proton!D175+HI!D175+alpha!D175</f>
        <v>0</v>
      </c>
      <c r="D175">
        <v>0</v>
      </c>
      <c r="G175">
        <f t="shared" si="4"/>
        <v>1443.4949999999999</v>
      </c>
      <c r="H175" s="1">
        <f t="shared" si="5"/>
        <v>0</v>
      </c>
      <c r="I175" s="1">
        <f>(H175/$H$196)/(LN(G175)-LN(G174))</f>
        <v>0</v>
      </c>
      <c r="K175" s="1"/>
      <c r="L175" s="1"/>
      <c r="M175" s="1"/>
      <c r="N175" s="1"/>
      <c r="Q175" s="1"/>
      <c r="R175" s="1"/>
      <c r="S175" s="1"/>
      <c r="U175" s="1"/>
      <c r="V175" s="1"/>
      <c r="W175" s="1">
        <v>0.13741</v>
      </c>
      <c r="X175" s="1">
        <v>6.08893E-8</v>
      </c>
      <c r="Y175">
        <v>4.1300000000000003E-2</v>
      </c>
    </row>
    <row r="176" spans="2:25" x14ac:dyDescent="0.25">
      <c r="B176" s="1">
        <v>1.008</v>
      </c>
      <c r="C176" s="1">
        <f>proton!D176+HI!D176+alpha!D176</f>
        <v>0</v>
      </c>
      <c r="D176">
        <v>0</v>
      </c>
      <c r="G176">
        <f t="shared" si="4"/>
        <v>1512</v>
      </c>
      <c r="H176" s="1">
        <f t="shared" si="5"/>
        <v>0</v>
      </c>
      <c r="I176" s="1">
        <f>(H176/$H$196)/(LN(G176)-LN(G175))</f>
        <v>0</v>
      </c>
      <c r="K176" s="1"/>
      <c r="L176" s="1"/>
      <c r="M176" s="1"/>
      <c r="N176" s="1"/>
      <c r="Q176" s="1"/>
      <c r="R176" s="1"/>
      <c r="S176" s="1"/>
      <c r="U176" s="1"/>
      <c r="V176" s="1"/>
      <c r="W176" s="1">
        <v>0.14391999999999999</v>
      </c>
      <c r="X176" s="1">
        <v>6.1616600000000007E-8</v>
      </c>
      <c r="Y176">
        <v>4.1099999999999998E-2</v>
      </c>
    </row>
    <row r="177" spans="2:25" x14ac:dyDescent="0.25">
      <c r="B177" s="1">
        <v>1.0558000000000001</v>
      </c>
      <c r="C177" s="1">
        <f>proton!D177+HI!D177+alpha!D177</f>
        <v>0</v>
      </c>
      <c r="D177">
        <v>0</v>
      </c>
      <c r="G177">
        <f t="shared" si="4"/>
        <v>1583.7</v>
      </c>
      <c r="H177" s="1">
        <f t="shared" si="5"/>
        <v>0</v>
      </c>
      <c r="I177" s="1">
        <f>(H177/$H$196)/(LN(G177)-LN(G176))</f>
        <v>0</v>
      </c>
      <c r="K177" s="1"/>
      <c r="L177" s="1"/>
      <c r="M177" s="1"/>
      <c r="N177" s="1"/>
      <c r="Q177" s="1"/>
      <c r="R177" s="1"/>
      <c r="S177" s="1"/>
      <c r="U177" s="1"/>
      <c r="V177" s="1"/>
      <c r="W177" s="1">
        <v>0.15075</v>
      </c>
      <c r="X177" s="1">
        <v>5.7356400000000003E-8</v>
      </c>
      <c r="Y177">
        <v>4.2599999999999999E-2</v>
      </c>
    </row>
    <row r="178" spans="2:25" x14ac:dyDescent="0.25">
      <c r="B178" s="1">
        <v>1.1059000000000001</v>
      </c>
      <c r="C178" s="1">
        <f>proton!D178+HI!D178+alpha!D178</f>
        <v>0</v>
      </c>
      <c r="D178">
        <v>0</v>
      </c>
      <c r="G178">
        <f t="shared" si="4"/>
        <v>1658.8500000000001</v>
      </c>
      <c r="H178" s="1">
        <f t="shared" si="5"/>
        <v>0</v>
      </c>
      <c r="I178" s="1">
        <f>(H178/$H$196)/(LN(G178)-LN(G177))</f>
        <v>0</v>
      </c>
      <c r="K178" s="1"/>
      <c r="L178" s="1"/>
      <c r="M178" s="1"/>
      <c r="N178" s="1"/>
      <c r="Q178" s="1"/>
      <c r="R178" s="1"/>
      <c r="S178" s="1"/>
      <c r="U178" s="1"/>
      <c r="V178" s="1"/>
      <c r="W178" s="1">
        <v>0.15790000000000001</v>
      </c>
      <c r="X178" s="1">
        <v>5.9330700000000001E-8</v>
      </c>
      <c r="Y178">
        <v>4.1799999999999997E-2</v>
      </c>
    </row>
    <row r="179" spans="2:25" x14ac:dyDescent="0.25">
      <c r="B179" s="1">
        <v>1.1583000000000001</v>
      </c>
      <c r="C179" s="1">
        <f>proton!D179+HI!D179+alpha!D179</f>
        <v>0</v>
      </c>
      <c r="D179">
        <v>0</v>
      </c>
      <c r="G179">
        <f t="shared" si="4"/>
        <v>1737.4500000000003</v>
      </c>
      <c r="H179" s="1">
        <f t="shared" si="5"/>
        <v>0</v>
      </c>
      <c r="I179" s="1">
        <f>(H179/$H$196)/(LN(G179)-LN(G178))</f>
        <v>0</v>
      </c>
      <c r="K179" s="1"/>
      <c r="L179" s="1"/>
      <c r="M179" s="1"/>
      <c r="N179" s="1"/>
      <c r="Q179" s="1"/>
      <c r="R179" s="1"/>
      <c r="S179" s="1"/>
      <c r="U179" s="1"/>
      <c r="V179" s="1"/>
      <c r="W179" s="1">
        <v>0.16539000000000001</v>
      </c>
      <c r="X179" s="1">
        <v>5.8915000000000002E-8</v>
      </c>
      <c r="Y179">
        <v>4.2000000000000003E-2</v>
      </c>
    </row>
    <row r="180" spans="2:25" x14ac:dyDescent="0.25">
      <c r="B180" s="1">
        <v>1.2133</v>
      </c>
      <c r="C180" s="1">
        <f>proton!D180+HI!D180+alpha!D180</f>
        <v>0</v>
      </c>
      <c r="D180">
        <v>0</v>
      </c>
      <c r="G180">
        <f t="shared" si="4"/>
        <v>1819.95</v>
      </c>
      <c r="H180" s="1">
        <f t="shared" si="5"/>
        <v>0</v>
      </c>
      <c r="I180" s="1">
        <f>(H180/$H$196)/(LN(G180)-LN(G179))</f>
        <v>0</v>
      </c>
      <c r="K180" s="1"/>
      <c r="L180" s="1"/>
      <c r="M180" s="1"/>
      <c r="N180" s="1"/>
      <c r="Q180" s="1"/>
      <c r="R180" s="1"/>
      <c r="S180" s="1"/>
      <c r="U180" s="1"/>
      <c r="V180" s="1"/>
      <c r="W180" s="1">
        <v>0.17324000000000001</v>
      </c>
      <c r="X180" s="1">
        <v>5.5901699999999997E-8</v>
      </c>
      <c r="Y180">
        <v>4.3099999999999999E-2</v>
      </c>
    </row>
    <row r="181" spans="2:25" x14ac:dyDescent="0.25">
      <c r="B181" s="1">
        <v>1.2707999999999999</v>
      </c>
      <c r="C181" s="1">
        <f>proton!D181+HI!D181+alpha!D181</f>
        <v>0</v>
      </c>
      <c r="D181">
        <v>0</v>
      </c>
      <c r="G181">
        <f t="shared" si="4"/>
        <v>1906.1999999999998</v>
      </c>
      <c r="H181" s="1">
        <f t="shared" si="5"/>
        <v>0</v>
      </c>
      <c r="I181" s="1">
        <f>(H181/$H$196)/(LN(G181)-LN(G180))</f>
        <v>0</v>
      </c>
      <c r="K181" s="1"/>
      <c r="L181" s="1"/>
      <c r="M181" s="1"/>
      <c r="N181" s="1"/>
      <c r="Q181" s="1"/>
      <c r="R181" s="1"/>
      <c r="S181" s="1"/>
      <c r="U181" s="1"/>
      <c r="V181" s="1"/>
      <c r="W181" s="1">
        <v>0.18146000000000001</v>
      </c>
      <c r="X181" s="1">
        <v>5.8707200000000002E-8</v>
      </c>
      <c r="Y181">
        <v>4.2099999999999999E-2</v>
      </c>
    </row>
    <row r="182" spans="2:25" x14ac:dyDescent="0.25">
      <c r="B182" s="1">
        <v>1.3310999999999999</v>
      </c>
      <c r="C182" s="1">
        <f>proton!D182+HI!D182+alpha!D182</f>
        <v>0</v>
      </c>
      <c r="D182">
        <v>0</v>
      </c>
      <c r="G182">
        <f t="shared" si="4"/>
        <v>1996.6499999999999</v>
      </c>
      <c r="H182" s="1">
        <f t="shared" si="5"/>
        <v>0</v>
      </c>
      <c r="I182" s="1">
        <f>(H182/$H$196)/(LN(G182)-LN(G181))</f>
        <v>0</v>
      </c>
      <c r="K182" s="1"/>
      <c r="L182" s="1"/>
      <c r="M182" s="1"/>
      <c r="N182" s="1"/>
      <c r="Q182" s="1"/>
      <c r="R182" s="1"/>
      <c r="S182" s="1"/>
      <c r="U182" s="1"/>
      <c r="V182" s="1"/>
      <c r="W182" s="1">
        <v>0.19006000000000001</v>
      </c>
      <c r="X182" s="1">
        <v>5.3304099999999998E-8</v>
      </c>
      <c r="Y182">
        <v>4.4200000000000003E-2</v>
      </c>
    </row>
    <row r="183" spans="2:25" x14ac:dyDescent="0.25">
      <c r="B183" s="1">
        <v>1.3942000000000001</v>
      </c>
      <c r="C183" s="1">
        <f>proton!D183+HI!D183+alpha!D183</f>
        <v>0</v>
      </c>
      <c r="D183">
        <v>0</v>
      </c>
      <c r="G183">
        <f t="shared" si="4"/>
        <v>2091.3000000000002</v>
      </c>
      <c r="H183" s="1">
        <f t="shared" si="5"/>
        <v>0</v>
      </c>
      <c r="I183" s="1">
        <f>(H183/$H$196)/(LN(G183)-LN(G182))</f>
        <v>0</v>
      </c>
      <c r="K183" s="1"/>
      <c r="L183" s="1"/>
      <c r="M183" s="1"/>
      <c r="N183" s="1"/>
      <c r="Q183" s="1"/>
      <c r="R183" s="1"/>
      <c r="S183" s="1"/>
      <c r="U183" s="1"/>
      <c r="V183" s="1"/>
      <c r="W183" s="1">
        <v>0.19908000000000001</v>
      </c>
      <c r="X183" s="1">
        <v>5.2161099999999998E-8</v>
      </c>
      <c r="Y183">
        <v>4.4600000000000001E-2</v>
      </c>
    </row>
    <row r="184" spans="2:25" x14ac:dyDescent="0.25">
      <c r="B184" s="1">
        <v>1.4603999999999999</v>
      </c>
      <c r="C184" s="1">
        <f>proton!D184+HI!D184+alpha!D184</f>
        <v>0</v>
      </c>
      <c r="D184">
        <v>0</v>
      </c>
      <c r="G184">
        <f t="shared" si="4"/>
        <v>2190.6</v>
      </c>
      <c r="H184" s="1">
        <f t="shared" si="5"/>
        <v>0</v>
      </c>
      <c r="I184" s="1">
        <f>(H184/$H$196)/(LN(G184)-LN(G183))</f>
        <v>0</v>
      </c>
      <c r="K184" s="1"/>
      <c r="L184" s="1"/>
      <c r="M184" s="1"/>
      <c r="N184" s="1"/>
      <c r="Q184" s="1"/>
      <c r="R184" s="1"/>
      <c r="S184" s="1"/>
      <c r="U184" s="1"/>
      <c r="V184" s="1"/>
      <c r="W184" s="1">
        <v>0.20852000000000001</v>
      </c>
      <c r="X184" s="1">
        <v>5.2161099999999998E-8</v>
      </c>
      <c r="Y184">
        <v>4.4600000000000001E-2</v>
      </c>
    </row>
    <row r="185" spans="2:25" x14ac:dyDescent="0.25">
      <c r="B185" s="1">
        <v>1.5296000000000001</v>
      </c>
      <c r="C185" s="1">
        <f>proton!D185+HI!D185+alpha!D185</f>
        <v>0</v>
      </c>
      <c r="D185">
        <v>0</v>
      </c>
      <c r="G185">
        <f t="shared" si="4"/>
        <v>2294.4</v>
      </c>
      <c r="H185" s="1">
        <f t="shared" si="5"/>
        <v>0</v>
      </c>
      <c r="I185" s="1">
        <f>(H185/$H$196)/(LN(G185)-LN(G184))</f>
        <v>0</v>
      </c>
      <c r="K185" s="1"/>
      <c r="L185" s="1"/>
      <c r="M185" s="1"/>
      <c r="N185" s="1"/>
      <c r="Q185" s="1"/>
      <c r="R185" s="1"/>
      <c r="S185" s="1"/>
      <c r="U185" s="1"/>
      <c r="V185" s="1"/>
      <c r="W185" s="1">
        <v>0.21840999999999999</v>
      </c>
      <c r="X185" s="1">
        <v>4.7693100000000001E-8</v>
      </c>
      <c r="Y185">
        <v>4.6699999999999998E-2</v>
      </c>
    </row>
    <row r="186" spans="2:25" x14ac:dyDescent="0.25">
      <c r="B186" s="1">
        <v>1.6022000000000001</v>
      </c>
      <c r="C186" s="1">
        <f>proton!D186+HI!D186+alpha!D186</f>
        <v>0</v>
      </c>
      <c r="D186">
        <v>0</v>
      </c>
      <c r="G186">
        <f t="shared" si="4"/>
        <v>2403.3000000000002</v>
      </c>
      <c r="H186" s="1">
        <f t="shared" si="5"/>
        <v>0</v>
      </c>
      <c r="I186" s="1">
        <f>(H186/$H$196)/(LN(G186)-LN(G185))</f>
        <v>0</v>
      </c>
      <c r="K186" s="1"/>
      <c r="L186" s="1"/>
      <c r="M186" s="1"/>
      <c r="N186" s="1"/>
      <c r="Q186" s="1"/>
      <c r="R186" s="1"/>
      <c r="S186" s="1"/>
      <c r="U186" s="1"/>
      <c r="V186" s="1"/>
      <c r="W186" s="1">
        <v>0.22877</v>
      </c>
      <c r="X186" s="1">
        <v>4.7589200000000001E-8</v>
      </c>
      <c r="Y186">
        <v>4.6699999999999998E-2</v>
      </c>
    </row>
    <row r="187" spans="2:25" x14ac:dyDescent="0.25">
      <c r="B187" s="1">
        <v>1.6781999999999999</v>
      </c>
      <c r="C187" s="1">
        <f>proton!D187+HI!D187+alpha!D187</f>
        <v>0</v>
      </c>
      <c r="D187">
        <v>0</v>
      </c>
      <c r="G187">
        <f t="shared" si="4"/>
        <v>2517.2999999999997</v>
      </c>
      <c r="H187" s="1">
        <f t="shared" si="5"/>
        <v>0</v>
      </c>
      <c r="I187" s="1">
        <f>(H187/$H$196)/(LN(G187)-LN(G186))</f>
        <v>0</v>
      </c>
      <c r="K187" s="1"/>
      <c r="L187" s="1"/>
      <c r="M187" s="1"/>
      <c r="N187" s="1"/>
      <c r="Q187" s="1"/>
      <c r="R187" s="1"/>
      <c r="S187" s="1"/>
      <c r="U187" s="1"/>
      <c r="V187" s="1"/>
      <c r="W187" s="1">
        <v>0.23962</v>
      </c>
      <c r="X187" s="1">
        <v>4.0731399999999998E-8</v>
      </c>
      <c r="Y187">
        <v>5.0500000000000003E-2</v>
      </c>
    </row>
    <row r="188" spans="2:25" x14ac:dyDescent="0.25">
      <c r="B188" s="1">
        <v>1.7578</v>
      </c>
      <c r="C188" s="1">
        <f>proton!D188+HI!D188+alpha!D188</f>
        <v>0</v>
      </c>
      <c r="D188">
        <v>0</v>
      </c>
      <c r="G188">
        <f t="shared" si="4"/>
        <v>2636.7000000000003</v>
      </c>
      <c r="H188" s="1">
        <f t="shared" si="5"/>
        <v>0</v>
      </c>
      <c r="I188" s="1">
        <f>(H188/$H$196)/(LN(G188)-LN(G187))</f>
        <v>0</v>
      </c>
      <c r="K188" s="1"/>
      <c r="L188" s="1"/>
      <c r="M188" s="1"/>
      <c r="N188" s="1"/>
      <c r="Q188" s="1"/>
      <c r="R188" s="1"/>
      <c r="S188" s="1"/>
      <c r="U188" s="1"/>
      <c r="V188" s="1"/>
      <c r="W188" s="1">
        <v>0.25098999999999999</v>
      </c>
      <c r="X188" s="1">
        <v>4.4575900000000003E-8</v>
      </c>
      <c r="Y188">
        <v>4.8300000000000003E-2</v>
      </c>
    </row>
    <row r="189" spans="2:25" x14ac:dyDescent="0.25">
      <c r="B189" s="1">
        <v>1.8411999999999999</v>
      </c>
      <c r="C189" s="1">
        <f>proton!D189+HI!D189+alpha!D189</f>
        <v>0</v>
      </c>
      <c r="D189">
        <v>0</v>
      </c>
      <c r="G189">
        <f t="shared" si="4"/>
        <v>2761.8</v>
      </c>
      <c r="H189" s="1">
        <f t="shared" si="5"/>
        <v>0</v>
      </c>
      <c r="I189" s="1">
        <f>(H189/$H$196)/(LN(G189)-LN(G188))</f>
        <v>0</v>
      </c>
      <c r="K189" s="1"/>
      <c r="L189" s="1"/>
      <c r="M189" s="1"/>
      <c r="N189" s="1"/>
      <c r="Q189" s="1"/>
      <c r="R189" s="1"/>
      <c r="S189" s="1"/>
      <c r="U189" s="1"/>
      <c r="V189" s="1"/>
      <c r="W189" s="1">
        <v>0.26289000000000001</v>
      </c>
      <c r="X189" s="1">
        <v>4.2705599999999997E-8</v>
      </c>
      <c r="Y189">
        <v>4.9299999999999997E-2</v>
      </c>
    </row>
    <row r="190" spans="2:25" x14ac:dyDescent="0.25">
      <c r="B190" s="1">
        <v>1.9285000000000001</v>
      </c>
      <c r="C190" s="1">
        <f>proton!D190+HI!D190+alpha!D190</f>
        <v>0</v>
      </c>
      <c r="D190">
        <v>0</v>
      </c>
      <c r="G190">
        <f t="shared" si="4"/>
        <v>2892.7500000000005</v>
      </c>
      <c r="H190" s="1">
        <f t="shared" si="5"/>
        <v>0</v>
      </c>
      <c r="I190" s="1">
        <f>(H190/$H$196)/(LN(G190)-LN(G189))</f>
        <v>0</v>
      </c>
      <c r="K190" s="1"/>
      <c r="L190" s="1"/>
      <c r="M190" s="1"/>
      <c r="N190" s="1"/>
      <c r="Q190" s="1"/>
      <c r="R190" s="1"/>
      <c r="S190" s="1"/>
      <c r="U190" s="1"/>
      <c r="V190" s="1"/>
      <c r="W190" s="1">
        <v>0.27535999999999999</v>
      </c>
      <c r="X190" s="1">
        <v>4.2186099999999997E-8</v>
      </c>
      <c r="Y190">
        <v>4.9599999999999998E-2</v>
      </c>
    </row>
    <row r="191" spans="2:25" x14ac:dyDescent="0.25">
      <c r="B191" s="1">
        <v>2.02</v>
      </c>
      <c r="C191" s="1">
        <f>proton!D191+HI!D191+alpha!D191</f>
        <v>0</v>
      </c>
      <c r="D191">
        <v>0</v>
      </c>
      <c r="G191">
        <f t="shared" si="4"/>
        <v>3030.0000000000005</v>
      </c>
      <c r="H191" s="1">
        <f t="shared" si="5"/>
        <v>0</v>
      </c>
      <c r="I191" s="1">
        <f>(H191/$H$196)/(LN(G191)-LN(G190))</f>
        <v>0</v>
      </c>
      <c r="K191" s="1"/>
      <c r="L191" s="1"/>
      <c r="M191" s="1"/>
      <c r="N191" s="1"/>
      <c r="Q191" s="1"/>
      <c r="R191" s="1"/>
      <c r="S191" s="1"/>
      <c r="U191" s="1"/>
      <c r="V191" s="1"/>
      <c r="W191" s="1">
        <v>0.28843000000000002</v>
      </c>
      <c r="X191" s="1">
        <v>4.1562599999999998E-8</v>
      </c>
      <c r="Y191">
        <v>0.05</v>
      </c>
    </row>
    <row r="192" spans="2:25" x14ac:dyDescent="0.25">
      <c r="Q192" s="1"/>
      <c r="R192" s="1"/>
      <c r="S192" s="1"/>
      <c r="U192" s="1"/>
      <c r="V192" s="1"/>
      <c r="W192" s="1">
        <v>0.30210999999999999</v>
      </c>
      <c r="X192" s="1">
        <v>4.85244E-8</v>
      </c>
      <c r="Y192">
        <v>4.6300000000000001E-2</v>
      </c>
    </row>
    <row r="193" spans="5:25" x14ac:dyDescent="0.25">
      <c r="M193" s="1"/>
      <c r="N193" s="1"/>
      <c r="Q193" s="1"/>
      <c r="R193" s="1"/>
      <c r="S193" s="1"/>
      <c r="U193" s="1"/>
      <c r="V193" s="1"/>
      <c r="W193" s="1">
        <v>0.31644</v>
      </c>
      <c r="X193" s="1">
        <v>4.86283E-8</v>
      </c>
      <c r="Y193">
        <v>4.6199999999999998E-2</v>
      </c>
    </row>
    <row r="194" spans="5:25" x14ac:dyDescent="0.25">
      <c r="K194" s="1"/>
      <c r="Q194" s="1"/>
      <c r="R194" s="1"/>
      <c r="S194" s="1"/>
      <c r="U194" s="1"/>
      <c r="V194" s="1"/>
      <c r="W194" s="1">
        <v>0.33145000000000002</v>
      </c>
      <c r="X194" s="1">
        <v>4.4368100000000003E-8</v>
      </c>
      <c r="Y194">
        <v>4.8399999999999999E-2</v>
      </c>
    </row>
    <row r="195" spans="5:25" x14ac:dyDescent="0.25">
      <c r="Q195" s="1"/>
      <c r="R195" s="1"/>
      <c r="S195" s="1"/>
      <c r="U195" s="1"/>
      <c r="V195" s="1"/>
      <c r="W195" s="1">
        <v>0.34716999999999998</v>
      </c>
      <c r="X195" s="1">
        <v>4.7693100000000001E-8</v>
      </c>
      <c r="Y195">
        <v>4.6699999999999998E-2</v>
      </c>
    </row>
    <row r="196" spans="5:25" x14ac:dyDescent="0.25">
      <c r="E196" t="s">
        <v>6</v>
      </c>
      <c r="H196" s="1">
        <f>SUM(H6:H191)</f>
        <v>1.4913786539999987E-3</v>
      </c>
      <c r="Q196" s="1"/>
      <c r="R196" s="1"/>
      <c r="S196" s="1"/>
      <c r="U196" s="1"/>
      <c r="V196" s="1"/>
      <c r="W196" s="1">
        <v>0.36364000000000002</v>
      </c>
      <c r="X196" s="1">
        <v>4.2082199999999997E-8</v>
      </c>
      <c r="Y196">
        <v>4.9700000000000001E-2</v>
      </c>
    </row>
    <row r="197" spans="5:25" x14ac:dyDescent="0.25">
      <c r="H197" s="1"/>
      <c r="Q197" s="1"/>
      <c r="R197" s="1"/>
      <c r="S197" s="1"/>
      <c r="U197" s="1"/>
      <c r="V197" s="1"/>
      <c r="W197" s="1">
        <v>0.38089000000000001</v>
      </c>
      <c r="X197" s="1">
        <v>4.7381400000000001E-8</v>
      </c>
      <c r="Y197">
        <v>4.6800000000000001E-2</v>
      </c>
    </row>
    <row r="198" spans="5:25" x14ac:dyDescent="0.25">
      <c r="H198" s="1"/>
      <c r="Q198" s="1"/>
      <c r="R198" s="1"/>
      <c r="S198" s="1"/>
      <c r="U198" s="1"/>
      <c r="V198" s="1"/>
      <c r="W198" s="1">
        <v>0.39895000000000003</v>
      </c>
      <c r="X198" s="1">
        <v>4.5718900000000002E-8</v>
      </c>
      <c r="Y198">
        <v>4.7699999999999999E-2</v>
      </c>
    </row>
    <row r="199" spans="5:25" x14ac:dyDescent="0.25">
      <c r="H199" s="1"/>
      <c r="Q199" s="1"/>
      <c r="R199" s="1"/>
      <c r="S199" s="1"/>
      <c r="U199" s="1"/>
      <c r="V199" s="1"/>
      <c r="W199" s="1">
        <v>0.41787999999999997</v>
      </c>
      <c r="X199" s="1">
        <v>4.6758000000000001E-8</v>
      </c>
      <c r="Y199">
        <v>4.7100000000000003E-2</v>
      </c>
    </row>
    <row r="200" spans="5:25" x14ac:dyDescent="0.25">
      <c r="J200" s="1"/>
      <c r="K200" s="1"/>
      <c r="M200" s="1"/>
      <c r="Q200" s="1"/>
      <c r="R200" s="1"/>
      <c r="S200" s="1"/>
      <c r="U200" s="1"/>
      <c r="V200" s="1"/>
      <c r="W200" s="1">
        <v>0.43769999999999998</v>
      </c>
      <c r="X200" s="1">
        <v>4.5303300000000002E-8</v>
      </c>
      <c r="Y200">
        <v>4.7899999999999998E-2</v>
      </c>
    </row>
    <row r="201" spans="5:25" x14ac:dyDescent="0.25">
      <c r="H201" s="1"/>
      <c r="K201" s="1"/>
      <c r="M201" s="1"/>
      <c r="Q201" s="1"/>
      <c r="R201" s="1"/>
      <c r="S201" s="1"/>
      <c r="U201" s="1"/>
      <c r="V201" s="1"/>
      <c r="W201" s="1">
        <v>0.45845999999999998</v>
      </c>
      <c r="X201" s="1">
        <v>4.3225099999999997E-8</v>
      </c>
      <c r="Y201">
        <v>4.9000000000000002E-2</v>
      </c>
    </row>
    <row r="202" spans="5:25" x14ac:dyDescent="0.25">
      <c r="H202" s="1"/>
      <c r="J202" s="1"/>
      <c r="K202" s="1"/>
      <c r="M202" s="1"/>
      <c r="Q202" s="1"/>
      <c r="R202" s="1"/>
      <c r="S202" s="1"/>
      <c r="U202" s="1"/>
      <c r="V202" s="1"/>
      <c r="W202" s="1">
        <v>0.48021000000000003</v>
      </c>
      <c r="X202" s="1">
        <v>5.0498599999999999E-8</v>
      </c>
      <c r="Y202">
        <v>4.5400000000000003E-2</v>
      </c>
    </row>
    <row r="203" spans="5:25" x14ac:dyDescent="0.25">
      <c r="Q203" s="1"/>
      <c r="R203" s="1"/>
      <c r="S203" s="1"/>
      <c r="U203" s="1"/>
      <c r="V203" s="1"/>
      <c r="W203" s="1">
        <v>0.50297999999999998</v>
      </c>
      <c r="X203" s="1">
        <v>4.5718900000000002E-8</v>
      </c>
      <c r="Y203">
        <v>4.7699999999999999E-2</v>
      </c>
    </row>
    <row r="204" spans="5:25" x14ac:dyDescent="0.25">
      <c r="J204" s="1"/>
      <c r="Q204" s="1"/>
      <c r="R204" s="1"/>
      <c r="S204" s="1"/>
      <c r="U204" s="1"/>
      <c r="V204" s="1"/>
      <c r="W204" s="1">
        <v>0.52683999999999997</v>
      </c>
      <c r="X204" s="1">
        <v>4.5615000000000002E-8</v>
      </c>
      <c r="Y204">
        <v>4.7699999999999999E-2</v>
      </c>
    </row>
    <row r="205" spans="5:25" x14ac:dyDescent="0.25">
      <c r="Q205" s="1"/>
      <c r="R205" s="1"/>
      <c r="S205" s="1"/>
      <c r="U205" s="1"/>
      <c r="V205" s="1"/>
      <c r="W205" s="1">
        <v>0.55183000000000004</v>
      </c>
      <c r="X205" s="1">
        <v>4.6030600000000002E-8</v>
      </c>
      <c r="Y205">
        <v>4.7500000000000001E-2</v>
      </c>
    </row>
    <row r="206" spans="5:25" x14ac:dyDescent="0.25">
      <c r="Q206" s="1"/>
      <c r="R206" s="1"/>
      <c r="S206" s="1"/>
      <c r="U206" s="1"/>
      <c r="V206" s="1"/>
      <c r="W206" s="1">
        <v>0.57801000000000002</v>
      </c>
      <c r="X206" s="1">
        <v>4.3848600000000003E-8</v>
      </c>
      <c r="Y206">
        <v>4.87E-2</v>
      </c>
    </row>
    <row r="207" spans="5:25" x14ac:dyDescent="0.25">
      <c r="Q207" s="1"/>
      <c r="R207" s="1"/>
      <c r="S207" s="1"/>
      <c r="U207" s="1"/>
      <c r="V207" s="1"/>
      <c r="W207" s="1">
        <v>0.60541999999999996</v>
      </c>
      <c r="X207" s="1">
        <v>4.7069700000000001E-8</v>
      </c>
      <c r="Y207">
        <v>4.7E-2</v>
      </c>
    </row>
    <row r="208" spans="5:25" x14ac:dyDescent="0.25">
      <c r="Q208" s="1"/>
      <c r="R208" s="1"/>
      <c r="S208" s="1"/>
      <c r="U208" s="1"/>
      <c r="V208" s="1"/>
      <c r="W208" s="1">
        <v>0.63414000000000004</v>
      </c>
      <c r="X208" s="1">
        <v>4.6758000000000001E-8</v>
      </c>
      <c r="Y208">
        <v>4.7100000000000003E-2</v>
      </c>
    </row>
    <row r="209" spans="17:25" x14ac:dyDescent="0.25">
      <c r="Q209" s="1"/>
      <c r="R209" s="1"/>
      <c r="S209" s="1"/>
      <c r="U209" s="1"/>
      <c r="V209" s="1"/>
      <c r="W209" s="1">
        <v>0.66422000000000003</v>
      </c>
      <c r="X209" s="1">
        <v>4.2082199999999997E-8</v>
      </c>
      <c r="Y209">
        <v>4.9700000000000001E-2</v>
      </c>
    </row>
    <row r="210" spans="17:25" x14ac:dyDescent="0.25">
      <c r="Q210" s="1"/>
      <c r="R210" s="1"/>
      <c r="S210" s="1"/>
      <c r="U210" s="1"/>
      <c r="V210" s="1"/>
      <c r="W210" s="1">
        <v>0.69572999999999996</v>
      </c>
      <c r="X210" s="1">
        <v>3.9900099999999999E-8</v>
      </c>
      <c r="Y210">
        <v>5.0999999999999997E-2</v>
      </c>
    </row>
    <row r="211" spans="17:25" x14ac:dyDescent="0.25">
      <c r="Q211" s="1"/>
      <c r="R211" s="1"/>
      <c r="S211" s="1"/>
      <c r="U211" s="1"/>
      <c r="V211" s="1"/>
      <c r="W211" s="1">
        <v>0.72872999999999999</v>
      </c>
      <c r="X211" s="1">
        <v>4.0835299999999998E-8</v>
      </c>
      <c r="Y211">
        <v>5.04E-2</v>
      </c>
    </row>
    <row r="212" spans="17:25" x14ac:dyDescent="0.25">
      <c r="Q212" s="1"/>
      <c r="R212" s="1"/>
      <c r="S212" s="1"/>
      <c r="U212" s="1"/>
      <c r="V212" s="1"/>
      <c r="W212" s="1">
        <v>0.76329999999999998</v>
      </c>
      <c r="X212" s="1">
        <v>3.64712E-8</v>
      </c>
      <c r="Y212">
        <v>5.3400000000000003E-2</v>
      </c>
    </row>
    <row r="213" spans="17:25" x14ac:dyDescent="0.25">
      <c r="Q213" s="1"/>
      <c r="R213" s="1"/>
      <c r="S213" s="1"/>
      <c r="U213" s="1"/>
      <c r="V213" s="1"/>
      <c r="W213" s="1">
        <v>0.79949999999999999</v>
      </c>
      <c r="X213" s="1">
        <v>3.61595E-8</v>
      </c>
      <c r="Y213">
        <v>5.3600000000000002E-2</v>
      </c>
    </row>
    <row r="214" spans="17:25" x14ac:dyDescent="0.25">
      <c r="Q214" s="1"/>
      <c r="R214" s="1"/>
      <c r="S214" s="1"/>
      <c r="U214" s="1"/>
      <c r="V214" s="1"/>
      <c r="W214" s="1">
        <v>0.83743000000000001</v>
      </c>
      <c r="X214" s="1">
        <v>2.8470400000000001E-8</v>
      </c>
      <c r="Y214">
        <v>6.0400000000000002E-2</v>
      </c>
    </row>
    <row r="215" spans="17:25" x14ac:dyDescent="0.25">
      <c r="Q215" s="1"/>
      <c r="R215" s="1"/>
      <c r="S215" s="1"/>
      <c r="U215" s="1"/>
      <c r="V215" s="1"/>
      <c r="W215" s="1">
        <v>0.87714999999999999</v>
      </c>
      <c r="X215" s="1">
        <v>2.1508700000000001E-8</v>
      </c>
      <c r="Y215">
        <v>6.9500000000000006E-2</v>
      </c>
    </row>
    <row r="216" spans="17:25" x14ac:dyDescent="0.25">
      <c r="Q216" s="1"/>
      <c r="R216" s="1"/>
      <c r="S216" s="1"/>
      <c r="U216" s="1"/>
      <c r="V216" s="1"/>
      <c r="W216" s="1">
        <v>0.91874999999999996</v>
      </c>
      <c r="X216" s="1">
        <v>1.31961E-8</v>
      </c>
      <c r="Y216">
        <v>8.8700000000000001E-2</v>
      </c>
    </row>
    <row r="217" spans="17:25" x14ac:dyDescent="0.25">
      <c r="Q217" s="1"/>
      <c r="R217" s="1"/>
      <c r="S217" s="1"/>
      <c r="U217" s="1"/>
      <c r="V217" s="1"/>
      <c r="W217" s="1">
        <v>0.96233000000000002</v>
      </c>
      <c r="X217" s="1">
        <v>2.7015699999999998E-9</v>
      </c>
      <c r="Y217">
        <v>0.1961</v>
      </c>
    </row>
    <row r="218" spans="17:25" x14ac:dyDescent="0.25">
      <c r="Q218" s="1"/>
      <c r="R218" s="1"/>
      <c r="S218" s="1"/>
      <c r="U218" s="1"/>
      <c r="V218" s="1"/>
      <c r="W218" s="1">
        <v>1.008</v>
      </c>
      <c r="X218" s="1">
        <v>1.14297E-9</v>
      </c>
      <c r="Y218">
        <v>0.30149999999999999</v>
      </c>
    </row>
    <row r="219" spans="17:25" x14ac:dyDescent="0.25">
      <c r="Q219" s="1"/>
      <c r="R219" s="1"/>
      <c r="S219" s="1"/>
      <c r="U219" s="1"/>
      <c r="V219" s="1"/>
      <c r="W219" s="1">
        <v>1.0558000000000001</v>
      </c>
      <c r="X219" s="1">
        <v>8.3125300000000002E-10</v>
      </c>
      <c r="Y219">
        <v>0.35360000000000003</v>
      </c>
    </row>
    <row r="220" spans="17:25" x14ac:dyDescent="0.25">
      <c r="Q220" s="1"/>
      <c r="R220" s="1"/>
      <c r="S220" s="1"/>
      <c r="U220" s="1"/>
      <c r="V220" s="1"/>
      <c r="W220" s="1">
        <v>1.1059000000000001</v>
      </c>
      <c r="X220" s="1">
        <v>6.2343899999999996E-10</v>
      </c>
      <c r="Y220">
        <v>0.40820000000000001</v>
      </c>
    </row>
    <row r="221" spans="17:25" x14ac:dyDescent="0.25">
      <c r="Q221" s="1"/>
      <c r="R221" s="1"/>
      <c r="S221" s="1"/>
      <c r="U221" s="1"/>
      <c r="V221" s="1"/>
      <c r="W221" s="1">
        <v>1.1583000000000001</v>
      </c>
      <c r="X221" s="1">
        <v>4.1562600000000001E-10</v>
      </c>
      <c r="Y221">
        <v>0.5</v>
      </c>
    </row>
    <row r="222" spans="17:25" x14ac:dyDescent="0.25">
      <c r="Q222" s="1"/>
      <c r="R222" s="1"/>
      <c r="S222" s="1"/>
      <c r="U222" s="1"/>
      <c r="V222" s="1"/>
      <c r="W222" s="1">
        <v>1.2133</v>
      </c>
      <c r="X222" s="1">
        <v>1.0390700000000001E-10</v>
      </c>
      <c r="Y222">
        <v>1</v>
      </c>
    </row>
    <row r="223" spans="17:25" x14ac:dyDescent="0.25">
      <c r="Q223" s="1"/>
      <c r="R223" s="1"/>
      <c r="S223" s="1"/>
      <c r="U223" s="1"/>
      <c r="V223" s="1"/>
      <c r="W223" s="1">
        <v>1.2707999999999999</v>
      </c>
      <c r="X223" s="1">
        <v>0</v>
      </c>
      <c r="Y223">
        <v>0</v>
      </c>
    </row>
    <row r="224" spans="17:25" x14ac:dyDescent="0.25">
      <c r="Q224" s="1"/>
      <c r="R224" s="1"/>
      <c r="S224" s="1"/>
      <c r="U224" s="1"/>
      <c r="V224" s="1"/>
      <c r="W224" s="1">
        <v>1.3310999999999999</v>
      </c>
      <c r="X224" s="1">
        <v>0</v>
      </c>
      <c r="Y224">
        <v>0</v>
      </c>
    </row>
    <row r="225" spans="17:25" x14ac:dyDescent="0.25">
      <c r="Q225" s="1"/>
      <c r="R225" s="1"/>
      <c r="S225" s="1"/>
      <c r="U225" s="1"/>
      <c r="V225" s="1"/>
      <c r="W225" s="1">
        <v>1.3942000000000001</v>
      </c>
      <c r="X225" s="1">
        <v>0</v>
      </c>
      <c r="Y225">
        <v>0</v>
      </c>
    </row>
    <row r="226" spans="17:25" x14ac:dyDescent="0.25">
      <c r="Q226" s="1"/>
      <c r="R226" s="1"/>
      <c r="S226" s="1"/>
      <c r="U226" s="1"/>
      <c r="V226" s="1"/>
      <c r="W226" s="1">
        <v>1.4603999999999999</v>
      </c>
      <c r="X226" s="1">
        <v>0</v>
      </c>
      <c r="Y226">
        <v>0</v>
      </c>
    </row>
    <row r="227" spans="17:25" x14ac:dyDescent="0.25">
      <c r="Q227" s="1"/>
      <c r="R227" s="1"/>
      <c r="S227" s="1"/>
      <c r="U227" s="1"/>
      <c r="V227" s="1"/>
      <c r="W227" s="1">
        <v>1.5296000000000001</v>
      </c>
      <c r="X227" s="1">
        <v>0</v>
      </c>
      <c r="Y227">
        <v>0</v>
      </c>
    </row>
    <row r="228" spans="17:25" x14ac:dyDescent="0.25">
      <c r="Q228" s="1"/>
      <c r="R228" s="1"/>
      <c r="S228" s="1"/>
      <c r="U228" s="1"/>
      <c r="V228" s="1"/>
      <c r="W228" s="1">
        <v>1.6022000000000001</v>
      </c>
      <c r="X228" s="1">
        <v>0</v>
      </c>
      <c r="Y228">
        <v>0</v>
      </c>
    </row>
    <row r="229" spans="17:25" x14ac:dyDescent="0.25">
      <c r="Q229" s="1"/>
      <c r="R229" s="1"/>
      <c r="S229" s="1"/>
      <c r="U229" s="1"/>
      <c r="V229" s="1"/>
      <c r="W229" s="1">
        <v>1.6781999999999999</v>
      </c>
      <c r="X229" s="1">
        <v>0</v>
      </c>
      <c r="Y229">
        <v>0</v>
      </c>
    </row>
    <row r="230" spans="17:25" x14ac:dyDescent="0.25">
      <c r="Q230" s="1"/>
      <c r="R230" s="1"/>
      <c r="S230" s="1"/>
      <c r="U230" s="1"/>
      <c r="V230" s="1"/>
      <c r="W230" s="1">
        <v>1.7578</v>
      </c>
      <c r="X230" s="1">
        <v>0</v>
      </c>
      <c r="Y230">
        <v>0</v>
      </c>
    </row>
    <row r="231" spans="17:25" x14ac:dyDescent="0.25">
      <c r="Q231" s="1"/>
      <c r="R231" s="1"/>
      <c r="S231" s="1"/>
      <c r="U231" s="1"/>
      <c r="V231" s="1"/>
      <c r="W231" s="1">
        <v>1.8411999999999999</v>
      </c>
      <c r="X231" s="1">
        <v>0</v>
      </c>
      <c r="Y231">
        <v>0</v>
      </c>
    </row>
    <row r="232" spans="17:25" x14ac:dyDescent="0.25">
      <c r="Q232" s="1"/>
      <c r="R232" s="1"/>
      <c r="S232" s="1"/>
      <c r="U232" s="1"/>
      <c r="V232" s="1"/>
      <c r="W232" s="1">
        <v>1.9285000000000001</v>
      </c>
      <c r="X232" s="1">
        <v>0</v>
      </c>
      <c r="Y232">
        <v>0</v>
      </c>
    </row>
    <row r="233" spans="17:25" x14ac:dyDescent="0.25">
      <c r="Q233" s="1"/>
      <c r="R233" s="1"/>
      <c r="S233" s="1"/>
      <c r="W233" s="1">
        <v>2.02</v>
      </c>
      <c r="X233" s="1">
        <v>0</v>
      </c>
      <c r="Y233">
        <v>0</v>
      </c>
    </row>
    <row r="234" spans="17:25" x14ac:dyDescent="0.25">
      <c r="Q234" s="1"/>
      <c r="R234" s="1"/>
      <c r="S234" s="1"/>
    </row>
    <row r="235" spans="17:25" x14ac:dyDescent="0.25">
      <c r="Q235" s="1"/>
      <c r="R235" s="1"/>
      <c r="S235" s="1"/>
    </row>
    <row r="236" spans="17:25" x14ac:dyDescent="0.25">
      <c r="R236" s="1"/>
      <c r="S236" s="1"/>
    </row>
    <row r="237" spans="17:25" x14ac:dyDescent="0.25">
      <c r="R237" s="1"/>
      <c r="S237" s="1"/>
    </row>
    <row r="238" spans="17:25" x14ac:dyDescent="0.25">
      <c r="R238" s="1"/>
      <c r="S238" s="1"/>
    </row>
    <row r="239" spans="17:25" x14ac:dyDescent="0.25">
      <c r="R239" s="1"/>
      <c r="S239" s="1"/>
    </row>
    <row r="240" spans="17:25" x14ac:dyDescent="0.25">
      <c r="R240" s="1"/>
      <c r="S240" s="1"/>
    </row>
    <row r="241" spans="18:19" x14ac:dyDescent="0.25">
      <c r="R241" s="1"/>
      <c r="S241" s="1"/>
    </row>
    <row r="242" spans="18:19" x14ac:dyDescent="0.25">
      <c r="R242" s="1"/>
      <c r="S242" s="1"/>
    </row>
    <row r="243" spans="18:19" x14ac:dyDescent="0.25">
      <c r="R243" s="1"/>
      <c r="S243" s="1"/>
    </row>
    <row r="244" spans="18:19" x14ac:dyDescent="0.25">
      <c r="R244" s="1"/>
      <c r="S244" s="1"/>
    </row>
    <row r="245" spans="18:19" x14ac:dyDescent="0.25">
      <c r="R245" s="1"/>
      <c r="S245" s="1"/>
    </row>
    <row r="246" spans="18:19" x14ac:dyDescent="0.25">
      <c r="R246" s="1"/>
      <c r="S246" s="1"/>
    </row>
    <row r="247" spans="18:19" x14ac:dyDescent="0.25">
      <c r="R247" s="1"/>
      <c r="S247" s="1"/>
    </row>
    <row r="248" spans="18:19" x14ac:dyDescent="0.25">
      <c r="R248" s="1"/>
      <c r="S248" s="1"/>
    </row>
    <row r="249" spans="18:19" x14ac:dyDescent="0.25">
      <c r="R249" s="1"/>
      <c r="S249" s="1"/>
    </row>
    <row r="250" spans="18:19" x14ac:dyDescent="0.25">
      <c r="R250" s="1"/>
      <c r="S250" s="1"/>
    </row>
    <row r="251" spans="18:19" x14ac:dyDescent="0.25">
      <c r="R251" s="1"/>
      <c r="S251" s="1"/>
    </row>
    <row r="252" spans="18:19" x14ac:dyDescent="0.25">
      <c r="R252" s="1"/>
      <c r="S252" s="1"/>
    </row>
    <row r="253" spans="18:19" x14ac:dyDescent="0.25">
      <c r="R253" s="1"/>
      <c r="S253" s="1"/>
    </row>
    <row r="254" spans="18:19" x14ac:dyDescent="0.25">
      <c r="R254" s="1"/>
      <c r="S254" s="1"/>
    </row>
    <row r="255" spans="18:19" x14ac:dyDescent="0.25">
      <c r="R255" s="1"/>
      <c r="S255" s="1"/>
    </row>
    <row r="256" spans="18:19" x14ac:dyDescent="0.25">
      <c r="R256" s="1"/>
      <c r="S256" s="1"/>
    </row>
    <row r="257" spans="18:19" x14ac:dyDescent="0.25">
      <c r="R257" s="1"/>
      <c r="S257" s="1"/>
    </row>
    <row r="258" spans="18:19" x14ac:dyDescent="0.25">
      <c r="R258" s="1"/>
      <c r="S258" s="1"/>
    </row>
    <row r="259" spans="18:19" x14ac:dyDescent="0.25">
      <c r="R259" s="1"/>
      <c r="S259" s="1"/>
    </row>
    <row r="260" spans="18:19" x14ac:dyDescent="0.25">
      <c r="R260" s="1"/>
      <c r="S260" s="1"/>
    </row>
    <row r="261" spans="18:19" x14ac:dyDescent="0.25">
      <c r="R261" s="1"/>
      <c r="S261" s="1"/>
    </row>
    <row r="262" spans="18:19" x14ac:dyDescent="0.25">
      <c r="R262" s="1"/>
      <c r="S262" s="1"/>
    </row>
    <row r="263" spans="18:19" x14ac:dyDescent="0.25">
      <c r="R263" s="1"/>
      <c r="S263" s="1"/>
    </row>
    <row r="264" spans="18:19" x14ac:dyDescent="0.25">
      <c r="R264" s="1"/>
      <c r="S264" s="1"/>
    </row>
    <row r="265" spans="18:19" x14ac:dyDescent="0.25">
      <c r="R265" s="1"/>
      <c r="S265" s="1"/>
    </row>
    <row r="266" spans="18:19" x14ac:dyDescent="0.25">
      <c r="R266" s="1"/>
      <c r="S266" s="1"/>
    </row>
    <row r="267" spans="18:19" x14ac:dyDescent="0.25">
      <c r="R267" s="1"/>
      <c r="S267" s="1"/>
    </row>
    <row r="268" spans="18:19" x14ac:dyDescent="0.25">
      <c r="R268" s="1"/>
      <c r="S268" s="1"/>
    </row>
    <row r="269" spans="18:19" x14ac:dyDescent="0.25">
      <c r="R269" s="1"/>
      <c r="S269" s="1"/>
    </row>
    <row r="270" spans="18:19" x14ac:dyDescent="0.25">
      <c r="R270" s="1"/>
      <c r="S270" s="1"/>
    </row>
    <row r="271" spans="18:19" x14ac:dyDescent="0.25">
      <c r="R271" s="1"/>
      <c r="S271" s="1"/>
    </row>
    <row r="272" spans="18:19" x14ac:dyDescent="0.25">
      <c r="R272" s="1"/>
      <c r="S272" s="1"/>
    </row>
    <row r="273" spans="18:19" x14ac:dyDescent="0.25">
      <c r="R273" s="1"/>
      <c r="S273" s="1"/>
    </row>
    <row r="274" spans="18:19" x14ac:dyDescent="0.25">
      <c r="R274" s="1"/>
      <c r="S274" s="1"/>
    </row>
    <row r="275" spans="18:19" x14ac:dyDescent="0.25">
      <c r="R275" s="1"/>
      <c r="S275" s="1"/>
    </row>
    <row r="276" spans="18:19" x14ac:dyDescent="0.25">
      <c r="R276" s="1"/>
      <c r="S276" s="1"/>
    </row>
    <row r="277" spans="18:19" x14ac:dyDescent="0.25">
      <c r="R277" s="1"/>
      <c r="S277" s="1"/>
    </row>
    <row r="278" spans="18:19" x14ac:dyDescent="0.25">
      <c r="R278" s="1"/>
      <c r="S278" s="1"/>
    </row>
    <row r="279" spans="18:19" x14ac:dyDescent="0.25">
      <c r="R279" s="1"/>
      <c r="S279" s="1"/>
    </row>
    <row r="280" spans="18:19" x14ac:dyDescent="0.25">
      <c r="R280" s="1"/>
      <c r="S280" s="1"/>
    </row>
    <row r="281" spans="18:19" x14ac:dyDescent="0.25">
      <c r="R281" s="1"/>
      <c r="S281" s="1"/>
    </row>
    <row r="282" spans="18:19" x14ac:dyDescent="0.25">
      <c r="R282" s="1"/>
      <c r="S282" s="1"/>
    </row>
    <row r="283" spans="18:19" x14ac:dyDescent="0.25">
      <c r="R283" s="1"/>
      <c r="S283" s="1"/>
    </row>
    <row r="284" spans="18:19" x14ac:dyDescent="0.25">
      <c r="R284" s="1"/>
      <c r="S284" s="1"/>
    </row>
    <row r="285" spans="18:19" x14ac:dyDescent="0.25">
      <c r="R285" s="1"/>
      <c r="S285" s="1"/>
    </row>
    <row r="286" spans="18:19" x14ac:dyDescent="0.25">
      <c r="R286" s="1"/>
      <c r="S286" s="1"/>
    </row>
    <row r="287" spans="18:19" x14ac:dyDescent="0.25">
      <c r="R287" s="1"/>
      <c r="S287" s="1"/>
    </row>
    <row r="288" spans="18:19" x14ac:dyDescent="0.25">
      <c r="R288" s="1"/>
      <c r="S288" s="1"/>
    </row>
    <row r="289" spans="18:19" x14ac:dyDescent="0.25">
      <c r="R289" s="1"/>
      <c r="S289" s="1"/>
    </row>
    <row r="290" spans="18:19" x14ac:dyDescent="0.25">
      <c r="R290" s="1"/>
      <c r="S290" s="1"/>
    </row>
    <row r="291" spans="18:19" x14ac:dyDescent="0.25">
      <c r="R291" s="1"/>
      <c r="S291" s="1"/>
    </row>
    <row r="292" spans="18:19" x14ac:dyDescent="0.25">
      <c r="R292" s="1"/>
      <c r="S292" s="1"/>
    </row>
    <row r="293" spans="18:19" x14ac:dyDescent="0.25">
      <c r="R293" s="1"/>
      <c r="S293" s="1"/>
    </row>
    <row r="294" spans="18:19" x14ac:dyDescent="0.25">
      <c r="R294" s="1"/>
      <c r="S294" s="1"/>
    </row>
    <row r="295" spans="18:19" x14ac:dyDescent="0.25">
      <c r="R295" s="1"/>
      <c r="S295" s="1"/>
    </row>
    <row r="296" spans="18:19" x14ac:dyDescent="0.25">
      <c r="R296" s="1"/>
      <c r="S296" s="1"/>
    </row>
    <row r="297" spans="18:19" x14ac:dyDescent="0.25">
      <c r="R297" s="1"/>
      <c r="S297" s="1"/>
    </row>
    <row r="298" spans="18:19" x14ac:dyDescent="0.25">
      <c r="R298" s="1"/>
      <c r="S298" s="1"/>
    </row>
    <row r="299" spans="18:19" x14ac:dyDescent="0.25">
      <c r="R299" s="1"/>
      <c r="S299" s="1"/>
    </row>
    <row r="300" spans="18:19" x14ac:dyDescent="0.25">
      <c r="R300" s="1"/>
      <c r="S300" s="1"/>
    </row>
    <row r="301" spans="18:19" x14ac:dyDescent="0.25">
      <c r="R301" s="1"/>
      <c r="S301" s="1"/>
    </row>
    <row r="302" spans="18:19" x14ac:dyDescent="0.25">
      <c r="R302" s="1"/>
      <c r="S302" s="1"/>
    </row>
    <row r="303" spans="18:19" x14ac:dyDescent="0.25">
      <c r="R303" s="1"/>
      <c r="S303" s="1"/>
    </row>
    <row r="304" spans="18:19" x14ac:dyDescent="0.25">
      <c r="R304" s="1"/>
      <c r="S304" s="1"/>
    </row>
    <row r="305" spans="18:19" x14ac:dyDescent="0.25">
      <c r="R305" s="1"/>
      <c r="S305" s="1"/>
    </row>
    <row r="306" spans="18:19" x14ac:dyDescent="0.25">
      <c r="R306" s="1"/>
      <c r="S306" s="1"/>
    </row>
    <row r="307" spans="18:19" x14ac:dyDescent="0.25">
      <c r="R307" s="1"/>
      <c r="S307" s="1"/>
    </row>
    <row r="308" spans="18:19" x14ac:dyDescent="0.25">
      <c r="R308" s="1"/>
      <c r="S308" s="1"/>
    </row>
    <row r="309" spans="18:19" x14ac:dyDescent="0.25">
      <c r="R309" s="1"/>
      <c r="S309" s="1"/>
    </row>
    <row r="310" spans="18:19" x14ac:dyDescent="0.25">
      <c r="R310" s="1"/>
      <c r="S310" s="1"/>
    </row>
    <row r="311" spans="18:19" x14ac:dyDescent="0.25">
      <c r="R311" s="1"/>
      <c r="S311" s="1"/>
    </row>
    <row r="312" spans="18:19" x14ac:dyDescent="0.25">
      <c r="R312" s="1"/>
      <c r="S312" s="1"/>
    </row>
    <row r="313" spans="18:19" x14ac:dyDescent="0.25">
      <c r="R313" s="1"/>
      <c r="S313" s="1"/>
    </row>
    <row r="314" spans="18:19" x14ac:dyDescent="0.25">
      <c r="R314" s="1"/>
      <c r="S314" s="1"/>
    </row>
    <row r="315" spans="18:19" x14ac:dyDescent="0.25">
      <c r="R315" s="1"/>
      <c r="S315" s="1"/>
    </row>
    <row r="316" spans="18:19" x14ac:dyDescent="0.25">
      <c r="R316" s="1"/>
      <c r="S316" s="1"/>
    </row>
    <row r="317" spans="18:19" x14ac:dyDescent="0.25">
      <c r="R317" s="1"/>
      <c r="S317" s="1"/>
    </row>
    <row r="318" spans="18:19" x14ac:dyDescent="0.25">
      <c r="R318" s="1"/>
      <c r="S318" s="1"/>
    </row>
    <row r="319" spans="18:19" x14ac:dyDescent="0.25">
      <c r="R319" s="1"/>
      <c r="S319" s="1"/>
    </row>
    <row r="320" spans="18:19" x14ac:dyDescent="0.25">
      <c r="R320" s="1"/>
      <c r="S320" s="1"/>
    </row>
    <row r="321" spans="18:19" x14ac:dyDescent="0.25">
      <c r="R321" s="1"/>
      <c r="S321" s="1"/>
    </row>
    <row r="322" spans="18:19" x14ac:dyDescent="0.25">
      <c r="R322" s="1"/>
      <c r="S322" s="1"/>
    </row>
    <row r="323" spans="18:19" x14ac:dyDescent="0.25">
      <c r="R323" s="1"/>
      <c r="S323" s="1"/>
    </row>
    <row r="324" spans="18:19" x14ac:dyDescent="0.25">
      <c r="R324" s="1"/>
      <c r="S324" s="1"/>
    </row>
    <row r="325" spans="18:19" x14ac:dyDescent="0.25">
      <c r="R325" s="1"/>
      <c r="S325" s="1"/>
    </row>
    <row r="326" spans="18:19" x14ac:dyDescent="0.25">
      <c r="R326" s="1"/>
      <c r="S326" s="1"/>
    </row>
    <row r="327" spans="18:19" x14ac:dyDescent="0.25">
      <c r="R327" s="1"/>
      <c r="S327" s="1"/>
    </row>
    <row r="328" spans="18:19" x14ac:dyDescent="0.25">
      <c r="R328" s="1"/>
      <c r="S328" s="1"/>
    </row>
    <row r="329" spans="18:19" x14ac:dyDescent="0.25">
      <c r="R329" s="1"/>
      <c r="S329" s="1"/>
    </row>
    <row r="330" spans="18:19" x14ac:dyDescent="0.25">
      <c r="R330" s="1"/>
      <c r="S330" s="1"/>
    </row>
    <row r="331" spans="18:19" x14ac:dyDescent="0.25">
      <c r="R331" s="1"/>
      <c r="S331" s="1"/>
    </row>
    <row r="332" spans="18:19" x14ac:dyDescent="0.25">
      <c r="R332" s="1"/>
      <c r="S332" s="1"/>
    </row>
    <row r="333" spans="18:19" x14ac:dyDescent="0.25">
      <c r="R333" s="1"/>
      <c r="S333" s="1"/>
    </row>
    <row r="334" spans="18:19" x14ac:dyDescent="0.25">
      <c r="R334" s="1"/>
      <c r="S334" s="1"/>
    </row>
    <row r="335" spans="18:19" x14ac:dyDescent="0.25">
      <c r="R335" s="1"/>
      <c r="S335" s="1"/>
    </row>
    <row r="336" spans="18:19" x14ac:dyDescent="0.25">
      <c r="R336" s="1"/>
      <c r="S336" s="1"/>
    </row>
    <row r="337" spans="18:19" x14ac:dyDescent="0.25">
      <c r="R337" s="1"/>
      <c r="S337" s="1"/>
    </row>
    <row r="338" spans="18:19" x14ac:dyDescent="0.25">
      <c r="R338" s="1"/>
      <c r="S338" s="1"/>
    </row>
    <row r="339" spans="18:19" x14ac:dyDescent="0.25">
      <c r="R339" s="1"/>
      <c r="S339" s="1"/>
    </row>
    <row r="340" spans="18:19" x14ac:dyDescent="0.25">
      <c r="R340" s="1"/>
      <c r="S340" s="1"/>
    </row>
    <row r="341" spans="18:19" x14ac:dyDescent="0.25">
      <c r="R341" s="1"/>
      <c r="S341" s="1"/>
    </row>
    <row r="342" spans="18:19" x14ac:dyDescent="0.25">
      <c r="R342" s="1"/>
      <c r="S342" s="1"/>
    </row>
    <row r="343" spans="18:19" x14ac:dyDescent="0.25">
      <c r="R343" s="1"/>
      <c r="S343" s="1"/>
    </row>
    <row r="344" spans="18:19" x14ac:dyDescent="0.25">
      <c r="R344" s="1"/>
      <c r="S344" s="1"/>
    </row>
    <row r="345" spans="18:19" x14ac:dyDescent="0.25">
      <c r="R345" s="1"/>
      <c r="S345" s="1"/>
    </row>
    <row r="346" spans="18:19" x14ac:dyDescent="0.25">
      <c r="R346" s="1"/>
      <c r="S346" s="1"/>
    </row>
    <row r="347" spans="18:19" x14ac:dyDescent="0.25">
      <c r="R347" s="1"/>
      <c r="S347" s="1"/>
    </row>
    <row r="348" spans="18:19" x14ac:dyDescent="0.25">
      <c r="R348" s="1"/>
      <c r="S348" s="1"/>
    </row>
    <row r="349" spans="18:19" x14ac:dyDescent="0.25">
      <c r="R349" s="1"/>
      <c r="S349" s="1"/>
    </row>
    <row r="350" spans="18:19" x14ac:dyDescent="0.25">
      <c r="R350" s="1"/>
      <c r="S350" s="1"/>
    </row>
    <row r="351" spans="18:19" x14ac:dyDescent="0.25">
      <c r="R351" s="1"/>
      <c r="S351" s="1"/>
    </row>
    <row r="352" spans="18:19" x14ac:dyDescent="0.25">
      <c r="R352" s="1"/>
      <c r="S352" s="1"/>
    </row>
    <row r="353" spans="18:19" x14ac:dyDescent="0.25">
      <c r="R353" s="1"/>
      <c r="S353" s="1"/>
    </row>
    <row r="354" spans="18:19" x14ac:dyDescent="0.25">
      <c r="R354" s="1"/>
      <c r="S354" s="1"/>
    </row>
    <row r="355" spans="18:19" x14ac:dyDescent="0.25">
      <c r="R355" s="1"/>
      <c r="S355" s="1"/>
    </row>
    <row r="356" spans="18:19" x14ac:dyDescent="0.25">
      <c r="R356" s="1"/>
      <c r="S356" s="1"/>
    </row>
    <row r="357" spans="18:19" x14ac:dyDescent="0.25">
      <c r="R357" s="1"/>
      <c r="S357" s="1"/>
    </row>
    <row r="358" spans="18:19" x14ac:dyDescent="0.25">
      <c r="R358" s="1"/>
      <c r="S358" s="1"/>
    </row>
    <row r="359" spans="18:19" x14ac:dyDescent="0.25">
      <c r="R359" s="1"/>
      <c r="S359" s="1"/>
    </row>
    <row r="360" spans="18:19" x14ac:dyDescent="0.25">
      <c r="R360" s="1"/>
      <c r="S360" s="1"/>
    </row>
    <row r="361" spans="18:19" x14ac:dyDescent="0.25">
      <c r="R361" s="1"/>
      <c r="S361" s="1"/>
    </row>
    <row r="362" spans="18:19" x14ac:dyDescent="0.25">
      <c r="R362" s="1"/>
      <c r="S362" s="1"/>
    </row>
    <row r="363" spans="18:19" x14ac:dyDescent="0.25">
      <c r="R363" s="1"/>
      <c r="S363" s="1"/>
    </row>
    <row r="364" spans="18:19" x14ac:dyDescent="0.25">
      <c r="R364" s="1"/>
      <c r="S364" s="1"/>
    </row>
    <row r="365" spans="18:19" x14ac:dyDescent="0.25">
      <c r="R365" s="1"/>
      <c r="S365" s="1"/>
    </row>
    <row r="366" spans="18:19" x14ac:dyDescent="0.25">
      <c r="R366" s="1"/>
      <c r="S366" s="1"/>
    </row>
    <row r="367" spans="18:19" x14ac:dyDescent="0.25">
      <c r="R367" s="1"/>
      <c r="S367" s="1"/>
    </row>
    <row r="368" spans="18:19" x14ac:dyDescent="0.25">
      <c r="R368" s="1"/>
      <c r="S368" s="1"/>
    </row>
    <row r="369" spans="18:19" x14ac:dyDescent="0.25">
      <c r="R369" s="1"/>
      <c r="S369" s="1"/>
    </row>
    <row r="370" spans="18:19" x14ac:dyDescent="0.25">
      <c r="R370" s="1"/>
      <c r="S370" s="1"/>
    </row>
    <row r="371" spans="18:19" x14ac:dyDescent="0.25">
      <c r="R371" s="1"/>
      <c r="S371" s="1"/>
    </row>
    <row r="372" spans="18:19" x14ac:dyDescent="0.25">
      <c r="R372" s="1"/>
      <c r="S372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Y212"/>
  <sheetViews>
    <sheetView workbookViewId="0">
      <selection activeCell="H199" sqref="H199"/>
    </sheetView>
  </sheetViews>
  <sheetFormatPr baseColWidth="10" defaultRowHeight="15" x14ac:dyDescent="0.25"/>
  <cols>
    <col min="9" max="9" width="12" bestFit="1" customWidth="1"/>
  </cols>
  <sheetData>
    <row r="1" spans="3:18" x14ac:dyDescent="0.25">
      <c r="R1" s="1"/>
    </row>
    <row r="2" spans="3:18" x14ac:dyDescent="0.25">
      <c r="O2" s="1"/>
    </row>
    <row r="3" spans="3:18" x14ac:dyDescent="0.25">
      <c r="O3" s="1"/>
    </row>
    <row r="4" spans="3:18" x14ac:dyDescent="0.25">
      <c r="C4" t="s">
        <v>0</v>
      </c>
      <c r="D4" t="s">
        <v>1</v>
      </c>
      <c r="E4" t="s">
        <v>2</v>
      </c>
      <c r="H4" t="s">
        <v>3</v>
      </c>
      <c r="I4" t="s">
        <v>5</v>
      </c>
      <c r="J4" t="s">
        <v>10</v>
      </c>
    </row>
    <row r="5" spans="3:18" x14ac:dyDescent="0.25">
      <c r="C5" s="1">
        <v>0</v>
      </c>
      <c r="D5" s="1">
        <v>0</v>
      </c>
      <c r="E5" s="1">
        <v>0</v>
      </c>
      <c r="H5">
        <f>(C5*3/2)*1000</f>
        <v>0</v>
      </c>
      <c r="I5" s="1"/>
    </row>
    <row r="6" spans="3:18" x14ac:dyDescent="0.25">
      <c r="C6" s="1">
        <v>1.39E-11</v>
      </c>
      <c r="D6" s="1">
        <v>0</v>
      </c>
      <c r="E6" s="1">
        <v>0</v>
      </c>
      <c r="H6">
        <f t="shared" ref="H6:H69" si="0">(C6*3/2)*1000</f>
        <v>2.0850000000000001E-8</v>
      </c>
      <c r="I6" s="1">
        <f>D6*H6</f>
        <v>0</v>
      </c>
      <c r="J6" s="1" t="e">
        <f>(I6/total!$H$196)/(LN(H6)-LN(H5))</f>
        <v>#NUM!</v>
      </c>
      <c r="K6" s="1" t="e">
        <f>J6*H6</f>
        <v>#NUM!</v>
      </c>
      <c r="M6" s="1"/>
      <c r="N6" s="1"/>
    </row>
    <row r="7" spans="3:18" x14ac:dyDescent="0.25">
      <c r="C7" s="1">
        <v>4.0000000000000002E-4</v>
      </c>
      <c r="D7" s="1">
        <v>8.4E-7</v>
      </c>
      <c r="E7" s="1">
        <v>0.1091</v>
      </c>
      <c r="H7">
        <f t="shared" si="0"/>
        <v>0.60000000000000009</v>
      </c>
      <c r="I7" s="1">
        <f t="shared" ref="I7:I70" si="1">D7*H7</f>
        <v>5.0400000000000007E-7</v>
      </c>
      <c r="J7" s="1">
        <f>(I7/total!$H$196)/(LN(H7)-LN(H6))</f>
        <v>1.9676311375950224E-5</v>
      </c>
      <c r="K7" s="1">
        <f>J7*H7</f>
        <v>1.1805786825570137E-5</v>
      </c>
      <c r="M7" s="1"/>
      <c r="N7" s="1"/>
    </row>
    <row r="8" spans="3:18" x14ac:dyDescent="0.25">
      <c r="C8" s="1">
        <v>4.1897000000000001E-4</v>
      </c>
      <c r="D8" s="1">
        <v>4.0000000000000001E-8</v>
      </c>
      <c r="E8" s="1">
        <v>0.5</v>
      </c>
      <c r="H8">
        <f t="shared" si="0"/>
        <v>0.62845499999999999</v>
      </c>
      <c r="I8" s="1">
        <f t="shared" si="1"/>
        <v>2.5138200000000001E-8</v>
      </c>
      <c r="J8" s="1">
        <f>(I8/total!$H$196)/(LN(H8)-LN(H7))</f>
        <v>3.6378034585754976E-4</v>
      </c>
      <c r="K8" s="1">
        <f>J8*H8</f>
        <v>2.2861957725590643E-4</v>
      </c>
      <c r="M8" s="1"/>
      <c r="N8" s="1"/>
    </row>
    <row r="9" spans="3:18" x14ac:dyDescent="0.25">
      <c r="C9" s="1">
        <v>4.3885000000000001E-4</v>
      </c>
      <c r="D9" s="1">
        <v>4.0000000000000001E-8</v>
      </c>
      <c r="E9" s="1">
        <v>0.5</v>
      </c>
      <c r="H9">
        <f t="shared" si="0"/>
        <v>0.65827500000000005</v>
      </c>
      <c r="I9" s="1">
        <f t="shared" si="1"/>
        <v>2.6331000000000003E-8</v>
      </c>
      <c r="J9" s="1">
        <f>(I9/total!$H$196)/(LN(H9)-LN(H8))</f>
        <v>3.808478020064605E-4</v>
      </c>
      <c r="K9" s="1">
        <f>J9*H9</f>
        <v>2.5070258686580281E-4</v>
      </c>
      <c r="M9" s="1"/>
      <c r="N9" s="1"/>
    </row>
    <row r="10" spans="3:18" x14ac:dyDescent="0.25">
      <c r="C10" s="1">
        <v>4.5965999999999997E-4</v>
      </c>
      <c r="D10" s="1">
        <v>7.0000000000000005E-8</v>
      </c>
      <c r="E10" s="1">
        <v>0.378</v>
      </c>
      <c r="H10">
        <f t="shared" si="0"/>
        <v>0.68948999999999994</v>
      </c>
      <c r="I10" s="1">
        <f t="shared" si="1"/>
        <v>4.8264299999999998E-8</v>
      </c>
      <c r="J10" s="1">
        <f>(I10/total!$H$196)/(LN(H10)-LN(H9))</f>
        <v>6.9852387812828964E-4</v>
      </c>
      <c r="K10" s="1">
        <f>J10*H10</f>
        <v>4.8162522873067439E-4</v>
      </c>
      <c r="M10" s="1"/>
      <c r="N10" s="1"/>
    </row>
    <row r="11" spans="3:18" x14ac:dyDescent="0.25">
      <c r="C11" s="1">
        <v>4.8147000000000001E-4</v>
      </c>
      <c r="D11" s="1">
        <v>7.0000000000000005E-8</v>
      </c>
      <c r="E11" s="1">
        <v>0.378</v>
      </c>
      <c r="H11">
        <f t="shared" si="0"/>
        <v>0.7222050000000001</v>
      </c>
      <c r="I11" s="1">
        <f t="shared" si="1"/>
        <v>5.055435000000001E-8</v>
      </c>
      <c r="J11" s="1">
        <f>(I11/total!$H$196)/(LN(H11)-LN(H10))</f>
        <v>7.312347142895395E-4</v>
      </c>
      <c r="K11" s="1">
        <f>J11*H11</f>
        <v>5.281013668334769E-4</v>
      </c>
      <c r="M11" s="1"/>
      <c r="N11" s="1"/>
    </row>
    <row r="12" spans="3:18" x14ac:dyDescent="0.25">
      <c r="C12" s="1">
        <v>5.0429999999999995E-4</v>
      </c>
      <c r="D12" s="1">
        <v>1.1000000000000001E-7</v>
      </c>
      <c r="E12" s="1">
        <v>0.30149999999999999</v>
      </c>
      <c r="H12">
        <f t="shared" si="0"/>
        <v>0.75644999999999984</v>
      </c>
      <c r="I12" s="1">
        <f t="shared" si="1"/>
        <v>8.3209499999999988E-8</v>
      </c>
      <c r="J12" s="1">
        <f>(I12/total!$H$196)/(LN(H12)-LN(H11))</f>
        <v>1.204334186976589E-3</v>
      </c>
      <c r="K12" s="1">
        <f>J12*H12</f>
        <v>9.1101859573844055E-4</v>
      </c>
      <c r="M12" s="1"/>
      <c r="N12" s="1"/>
    </row>
    <row r="13" spans="3:18" x14ac:dyDescent="0.25">
      <c r="C13" s="1">
        <v>5.2822999999999998E-4</v>
      </c>
      <c r="D13" s="1">
        <v>1.3E-7</v>
      </c>
      <c r="E13" s="1">
        <v>0.27739999999999998</v>
      </c>
      <c r="H13">
        <f t="shared" si="0"/>
        <v>0.79234499999999997</v>
      </c>
      <c r="I13" s="1">
        <f t="shared" si="1"/>
        <v>1.0300485E-7</v>
      </c>
      <c r="J13" s="1">
        <f>(I13/total!$H$196)/(LN(H13)-LN(H12))</f>
        <v>1.4897793839941055E-3</v>
      </c>
      <c r="K13" s="1">
        <f>J13*H13</f>
        <v>1.1804192460108094E-3</v>
      </c>
      <c r="M13" s="1"/>
      <c r="N13" s="1"/>
    </row>
    <row r="14" spans="3:18" x14ac:dyDescent="0.25">
      <c r="C14" s="1">
        <v>5.5327999999999996E-4</v>
      </c>
      <c r="D14" s="1">
        <v>9.9999999999999995E-8</v>
      </c>
      <c r="E14" s="1">
        <v>0.31619999999999998</v>
      </c>
      <c r="H14">
        <f t="shared" si="0"/>
        <v>0.82991999999999999</v>
      </c>
      <c r="I14" s="1">
        <f t="shared" si="1"/>
        <v>8.2991999999999993E-8</v>
      </c>
      <c r="J14" s="1">
        <f>(I14/total!$H$196)/(LN(H14)-LN(H13))</f>
        <v>1.2010565051430785E-3</v>
      </c>
      <c r="K14" s="1">
        <f>J14*H14</f>
        <v>9.9678081474834372E-4</v>
      </c>
      <c r="M14" s="1"/>
      <c r="N14" s="1"/>
    </row>
    <row r="15" spans="3:18" x14ac:dyDescent="0.25">
      <c r="C15" s="1">
        <v>5.7952999999999998E-4</v>
      </c>
      <c r="D15" s="1">
        <v>1.1000000000000001E-7</v>
      </c>
      <c r="E15" s="1">
        <v>0.30149999999999999</v>
      </c>
      <c r="H15">
        <f t="shared" si="0"/>
        <v>0.86929499999999993</v>
      </c>
      <c r="I15" s="1">
        <f t="shared" si="1"/>
        <v>9.5622449999999999E-8</v>
      </c>
      <c r="J15" s="1">
        <f>(I15/total!$H$196)/(LN(H15)-LN(H14))</f>
        <v>1.3832222407504349E-3</v>
      </c>
      <c r="K15" s="1">
        <f>J15*H15</f>
        <v>1.2024281777731492E-3</v>
      </c>
      <c r="M15" s="1"/>
      <c r="N15" s="1"/>
    </row>
    <row r="16" spans="3:18" x14ac:dyDescent="0.25">
      <c r="C16" s="1">
        <v>6.0700999999999995E-4</v>
      </c>
      <c r="D16" s="1">
        <v>1.6E-7</v>
      </c>
      <c r="E16" s="1">
        <v>0.25</v>
      </c>
      <c r="H16">
        <f t="shared" si="0"/>
        <v>0.91051499999999996</v>
      </c>
      <c r="I16" s="1">
        <f t="shared" si="1"/>
        <v>1.4568239999999999E-7</v>
      </c>
      <c r="J16" s="1">
        <f>(I16/total!$H$196)/(LN(H16)-LN(H15))</f>
        <v>2.1085172475009883E-3</v>
      </c>
      <c r="K16" s="1">
        <f>J16*H16</f>
        <v>1.9198365816083622E-3</v>
      </c>
      <c r="M16" s="1"/>
      <c r="N16" s="1"/>
    </row>
    <row r="17" spans="3:25" x14ac:dyDescent="0.25">
      <c r="C17" s="1">
        <v>6.3581E-4</v>
      </c>
      <c r="D17" s="1">
        <v>1.8E-7</v>
      </c>
      <c r="E17" s="1">
        <v>0.23569999999999999</v>
      </c>
      <c r="H17">
        <f t="shared" si="0"/>
        <v>0.95371499999999998</v>
      </c>
      <c r="I17" s="1">
        <f t="shared" si="1"/>
        <v>1.716687E-7</v>
      </c>
      <c r="J17" s="1">
        <f>(I17/total!$H$196)/(LN(H17)-LN(H16))</f>
        <v>2.4831970857048598E-3</v>
      </c>
      <c r="K17" s="1">
        <f>J17*H17</f>
        <v>2.3682623085930104E-3</v>
      </c>
      <c r="M17" s="1"/>
      <c r="N17" s="1"/>
    </row>
    <row r="18" spans="3:25" x14ac:dyDescent="0.25">
      <c r="C18" s="1">
        <v>6.6597E-4</v>
      </c>
      <c r="D18" s="1">
        <v>8.0000000000000002E-8</v>
      </c>
      <c r="E18" s="1">
        <v>0.35360000000000003</v>
      </c>
      <c r="H18">
        <f t="shared" si="0"/>
        <v>0.99895499999999993</v>
      </c>
      <c r="I18" s="1">
        <f t="shared" si="1"/>
        <v>7.9916399999999994E-8</v>
      </c>
      <c r="J18" s="1">
        <f>(I18/total!$H$196)/(LN(H18)-LN(H17))</f>
        <v>1.1562361082917926E-3</v>
      </c>
      <c r="K18" s="1">
        <f>J18*H18</f>
        <v>1.1550278415586276E-3</v>
      </c>
      <c r="M18" s="1"/>
      <c r="N18" s="1"/>
      <c r="W18" s="1">
        <v>0</v>
      </c>
      <c r="X18" s="1">
        <v>0</v>
      </c>
      <c r="Y18">
        <v>0</v>
      </c>
    </row>
    <row r="19" spans="3:25" x14ac:dyDescent="0.25">
      <c r="C19" s="1">
        <v>6.9755999999999996E-4</v>
      </c>
      <c r="D19" s="1">
        <v>2.2999999999999999E-7</v>
      </c>
      <c r="E19" s="1">
        <v>0.20849999999999999</v>
      </c>
      <c r="H19">
        <f t="shared" si="0"/>
        <v>1.04634</v>
      </c>
      <c r="I19" s="1">
        <f t="shared" si="1"/>
        <v>2.4065820000000002E-7</v>
      </c>
      <c r="J19" s="1">
        <f>(I19/total!$H$196)/(LN(H19)-LN(H18))</f>
        <v>3.4819304909339027E-3</v>
      </c>
      <c r="K19" s="1">
        <f>J19*H19</f>
        <v>3.6432831498837801E-3</v>
      </c>
      <c r="M19" s="1"/>
      <c r="N19" s="1"/>
      <c r="W19" s="1">
        <v>1.39E-11</v>
      </c>
      <c r="X19" s="1">
        <v>0</v>
      </c>
      <c r="Y19">
        <v>0</v>
      </c>
    </row>
    <row r="20" spans="3:25" x14ac:dyDescent="0.25">
      <c r="C20" s="1">
        <v>7.3063999999999996E-4</v>
      </c>
      <c r="D20" s="1">
        <v>2.2000000000000001E-7</v>
      </c>
      <c r="E20" s="1">
        <v>0.2132</v>
      </c>
      <c r="H20">
        <f t="shared" si="0"/>
        <v>1.09596</v>
      </c>
      <c r="I20" s="1">
        <f t="shared" si="1"/>
        <v>2.4111120000000003E-7</v>
      </c>
      <c r="J20" s="1">
        <f>(I20/total!$H$196)/(LN(H20)-LN(H19))</f>
        <v>3.4893562582288878E-3</v>
      </c>
      <c r="K20" s="1">
        <f>J20*H20</f>
        <v>3.8241948847685323E-3</v>
      </c>
      <c r="M20" s="1"/>
      <c r="N20" s="1"/>
      <c r="W20" s="1">
        <v>4.0000000000000002E-4</v>
      </c>
      <c r="X20" s="1">
        <v>1.5466499999999998E-5</v>
      </c>
      <c r="Y20">
        <v>2.5999999999999999E-3</v>
      </c>
    </row>
    <row r="21" spans="3:25" x14ac:dyDescent="0.25">
      <c r="C21" s="1">
        <v>7.6530000000000001E-4</v>
      </c>
      <c r="D21" s="1">
        <v>2.1E-7</v>
      </c>
      <c r="E21" s="1">
        <v>0.21820000000000001</v>
      </c>
      <c r="H21">
        <f t="shared" si="0"/>
        <v>1.14795</v>
      </c>
      <c r="I21" s="1">
        <f t="shared" si="1"/>
        <v>2.4106950000000001E-7</v>
      </c>
      <c r="J21" s="1">
        <f>(I21/total!$H$196)/(LN(H21)-LN(H20))</f>
        <v>3.4876446941106347E-3</v>
      </c>
      <c r="K21" s="1">
        <f>J21*H21</f>
        <v>4.0036417266043033E-3</v>
      </c>
      <c r="M21" s="1"/>
      <c r="N21" s="1"/>
      <c r="W21" s="1">
        <v>4.1897000000000001E-4</v>
      </c>
      <c r="X21" s="1">
        <v>1.2682800000000001E-6</v>
      </c>
      <c r="Y21">
        <v>9.1000000000000004E-3</v>
      </c>
    </row>
    <row r="22" spans="3:25" x14ac:dyDescent="0.25">
      <c r="C22" s="1">
        <v>8.0159999999999997E-4</v>
      </c>
      <c r="D22" s="1">
        <v>1.9999999999999999E-7</v>
      </c>
      <c r="E22" s="1">
        <v>0.22359999999999999</v>
      </c>
      <c r="H22">
        <f t="shared" si="0"/>
        <v>1.2023999999999999</v>
      </c>
      <c r="I22" s="1">
        <f t="shared" si="1"/>
        <v>2.4047999999999999E-7</v>
      </c>
      <c r="J22" s="1">
        <f>(I22/total!$H$196)/(LN(H22)-LN(H21))</f>
        <v>3.4795091839909106E-3</v>
      </c>
      <c r="K22" s="1">
        <f>J22*H22</f>
        <v>4.183761842830671E-3</v>
      </c>
      <c r="M22" s="1"/>
      <c r="N22" s="1"/>
      <c r="W22" s="1">
        <v>4.3885000000000001E-4</v>
      </c>
      <c r="X22" s="1">
        <v>1.38476E-6</v>
      </c>
      <c r="Y22">
        <v>8.6999999999999994E-3</v>
      </c>
    </row>
    <row r="23" spans="3:25" x14ac:dyDescent="0.25">
      <c r="C23" s="1">
        <v>8.3962000000000001E-4</v>
      </c>
      <c r="D23" s="1">
        <v>2.8000000000000002E-7</v>
      </c>
      <c r="E23" s="1">
        <v>0.189</v>
      </c>
      <c r="H23">
        <f t="shared" si="0"/>
        <v>1.25943</v>
      </c>
      <c r="I23" s="1">
        <f t="shared" si="1"/>
        <v>3.5264040000000003E-7</v>
      </c>
      <c r="J23" s="1">
        <f>(I23/total!$H$196)/(LN(H23)-LN(H22))</f>
        <v>5.1025953522532228E-3</v>
      </c>
      <c r="K23" s="1">
        <f>J23*H23</f>
        <v>6.4263616644882763E-3</v>
      </c>
      <c r="M23" s="1"/>
      <c r="N23" s="1"/>
      <c r="V23" s="1"/>
      <c r="W23" s="1">
        <v>4.5965999999999997E-4</v>
      </c>
      <c r="X23" s="1">
        <v>1.5165199999999999E-6</v>
      </c>
      <c r="Y23">
        <v>8.3000000000000001E-3</v>
      </c>
    </row>
    <row r="24" spans="3:25" x14ac:dyDescent="0.25">
      <c r="C24" s="1">
        <v>8.7945000000000005E-4</v>
      </c>
      <c r="D24" s="1">
        <v>2.2999999999999999E-7</v>
      </c>
      <c r="E24" s="1">
        <v>0.20849999999999999</v>
      </c>
      <c r="H24">
        <f t="shared" si="0"/>
        <v>1.3191750000000002</v>
      </c>
      <c r="I24" s="1">
        <f t="shared" si="1"/>
        <v>3.0341025000000005E-7</v>
      </c>
      <c r="J24" s="1">
        <f>(I24/total!$H$196)/(LN(H24)-LN(H23))</f>
        <v>4.3895282991698592E-3</v>
      </c>
      <c r="K24" s="1">
        <f>J24*H24</f>
        <v>5.7905559940573999E-3</v>
      </c>
      <c r="M24" s="1"/>
      <c r="N24" s="1"/>
      <c r="S24" s="1"/>
      <c r="T24" s="1"/>
      <c r="U24" s="1"/>
      <c r="V24" s="1"/>
      <c r="W24" s="1">
        <v>4.8147000000000001E-4</v>
      </c>
      <c r="X24" s="1">
        <v>1.61803E-6</v>
      </c>
      <c r="Y24">
        <v>8.0000000000000002E-3</v>
      </c>
    </row>
    <row r="25" spans="3:25" x14ac:dyDescent="0.25">
      <c r="C25" s="1">
        <v>9.2117000000000002E-4</v>
      </c>
      <c r="D25" s="1">
        <v>2.2000000000000001E-7</v>
      </c>
      <c r="E25" s="1">
        <v>0.2132</v>
      </c>
      <c r="H25">
        <f t="shared" si="0"/>
        <v>1.3817550000000001</v>
      </c>
      <c r="I25" s="1">
        <f t="shared" si="1"/>
        <v>3.0398610000000005E-7</v>
      </c>
      <c r="J25" s="1">
        <f>(I25/total!$H$196)/(LN(H25)-LN(H24))</f>
        <v>4.3978037324193062E-3</v>
      </c>
      <c r="K25" s="1">
        <f>J25*H25</f>
        <v>6.0766872962890392E-3</v>
      </c>
      <c r="M25" s="1"/>
      <c r="N25" s="1"/>
      <c r="S25" s="1"/>
      <c r="T25" s="1"/>
      <c r="U25" s="1"/>
      <c r="V25" s="1"/>
      <c r="W25" s="1">
        <v>5.0429999999999995E-4</v>
      </c>
      <c r="X25" s="1">
        <v>1.73867E-6</v>
      </c>
      <c r="Y25">
        <v>7.7000000000000002E-3</v>
      </c>
    </row>
    <row r="26" spans="3:25" x14ac:dyDescent="0.25">
      <c r="C26" s="1">
        <v>9.6486E-4</v>
      </c>
      <c r="D26" s="1">
        <v>3.3000000000000002E-7</v>
      </c>
      <c r="E26" s="1">
        <v>0.1741</v>
      </c>
      <c r="H26">
        <f t="shared" si="0"/>
        <v>1.44729</v>
      </c>
      <c r="I26" s="1">
        <f t="shared" si="1"/>
        <v>4.7760570000000002E-7</v>
      </c>
      <c r="J26" s="1">
        <f>(I26/total!$H$196)/(LN(H26)-LN(H25))</f>
        <v>6.9109926781882377E-3</v>
      </c>
      <c r="K26" s="1">
        <f>J26*H26</f>
        <v>1.0002210593215054E-2</v>
      </c>
      <c r="M26" s="1"/>
      <c r="N26" s="1"/>
      <c r="R26" s="1"/>
      <c r="S26" s="1"/>
      <c r="T26" s="1"/>
      <c r="U26" s="1"/>
      <c r="V26" s="1"/>
      <c r="W26" s="1">
        <v>5.2822999999999998E-4</v>
      </c>
      <c r="X26" s="1">
        <v>1.9447199999999999E-6</v>
      </c>
      <c r="Y26">
        <v>7.3000000000000001E-3</v>
      </c>
    </row>
    <row r="27" spans="3:25" x14ac:dyDescent="0.25">
      <c r="C27" s="1">
        <v>1.0106E-3</v>
      </c>
      <c r="D27" s="1">
        <v>3.3999999999999997E-7</v>
      </c>
      <c r="E27" s="1">
        <v>0.17150000000000001</v>
      </c>
      <c r="H27">
        <f t="shared" si="0"/>
        <v>1.5159</v>
      </c>
      <c r="I27" s="1">
        <f t="shared" si="1"/>
        <v>5.1540599999999992E-7</v>
      </c>
      <c r="J27" s="1">
        <f>(I27/total!$H$196)/(LN(H27)-LN(H26))</f>
        <v>7.4614975953045106E-3</v>
      </c>
      <c r="K27" s="1">
        <f>J27*H27</f>
        <v>1.1310884204722108E-2</v>
      </c>
      <c r="M27" s="1"/>
      <c r="N27" s="1"/>
      <c r="R27" s="1"/>
      <c r="S27" s="1"/>
      <c r="T27" s="1"/>
      <c r="U27" s="1"/>
      <c r="V27" s="1"/>
      <c r="W27" s="1">
        <v>5.5327999999999996E-4</v>
      </c>
      <c r="X27" s="1">
        <v>2.06774E-6</v>
      </c>
      <c r="Y27">
        <v>7.1000000000000004E-3</v>
      </c>
    </row>
    <row r="28" spans="3:25" x14ac:dyDescent="0.25">
      <c r="C28" s="1">
        <v>1.0586E-3</v>
      </c>
      <c r="D28" s="1">
        <v>2.3999999999999998E-7</v>
      </c>
      <c r="E28" s="1">
        <v>0.2041</v>
      </c>
      <c r="H28">
        <f t="shared" si="0"/>
        <v>1.5879000000000001</v>
      </c>
      <c r="I28" s="1">
        <f t="shared" si="1"/>
        <v>3.8109599999999999E-7</v>
      </c>
      <c r="J28" s="1">
        <f>(I28/total!$H$196)/(LN(H28)-LN(H27))</f>
        <v>5.506806110083585E-3</v>
      </c>
      <c r="K28" s="1">
        <f>J28*H28</f>
        <v>8.744257422201725E-3</v>
      </c>
      <c r="M28" s="1"/>
      <c r="N28" s="1"/>
      <c r="R28" s="1"/>
      <c r="S28" s="1"/>
      <c r="T28" s="1"/>
      <c r="U28" s="1"/>
      <c r="V28" s="1"/>
      <c r="W28" s="1">
        <v>5.7952999999999998E-4</v>
      </c>
      <c r="X28" s="1">
        <v>2.26953E-6</v>
      </c>
      <c r="Y28">
        <v>6.7999999999999996E-3</v>
      </c>
    </row>
    <row r="29" spans="3:25" x14ac:dyDescent="0.25">
      <c r="C29" s="1">
        <v>1.1088000000000001E-3</v>
      </c>
      <c r="D29" s="1">
        <v>3.7E-7</v>
      </c>
      <c r="E29" s="1">
        <v>0.16439999999999999</v>
      </c>
      <c r="H29">
        <f t="shared" si="0"/>
        <v>1.6632</v>
      </c>
      <c r="I29" s="1">
        <f t="shared" si="1"/>
        <v>6.1538400000000005E-7</v>
      </c>
      <c r="J29" s="1">
        <f>(I29/total!$H$196)/(LN(H29)-LN(H28))</f>
        <v>8.90606697322191E-3</v>
      </c>
      <c r="K29" s="1">
        <f>J29*H29</f>
        <v>1.481257058986268E-2</v>
      </c>
      <c r="M29" s="1"/>
      <c r="N29" s="1"/>
      <c r="R29" s="1"/>
      <c r="S29" s="1"/>
      <c r="T29" s="1"/>
      <c r="U29" s="1"/>
      <c r="V29" s="1"/>
      <c r="W29" s="1">
        <v>6.0700999999999995E-4</v>
      </c>
      <c r="X29" s="1">
        <v>2.4215399999999999E-6</v>
      </c>
      <c r="Y29">
        <v>6.6E-3</v>
      </c>
    </row>
    <row r="30" spans="3:25" x14ac:dyDescent="0.25">
      <c r="C30" s="1">
        <v>1.1613999999999999E-3</v>
      </c>
      <c r="D30" s="1">
        <v>4.2E-7</v>
      </c>
      <c r="E30" s="1">
        <v>0.15429999999999999</v>
      </c>
      <c r="H30">
        <f t="shared" si="0"/>
        <v>1.7421</v>
      </c>
      <c r="I30" s="1">
        <f t="shared" si="1"/>
        <v>7.3168199999999995E-7</v>
      </c>
      <c r="J30" s="1">
        <f>(I30/total!$H$196)/(LN(H30)-LN(H29))</f>
        <v>1.0585346885124585E-2</v>
      </c>
      <c r="K30" s="1">
        <f>J30*H30</f>
        <v>1.8440732808575541E-2</v>
      </c>
      <c r="M30" s="1"/>
      <c r="N30" s="1"/>
      <c r="R30" s="1"/>
      <c r="S30" s="1"/>
      <c r="T30" s="1"/>
      <c r="U30" s="1"/>
      <c r="V30" s="1"/>
      <c r="W30" s="1">
        <v>6.3581E-4</v>
      </c>
      <c r="X30" s="1">
        <v>2.6375600000000001E-6</v>
      </c>
      <c r="Y30">
        <v>6.3E-3</v>
      </c>
    </row>
    <row r="31" spans="3:25" x14ac:dyDescent="0.25">
      <c r="C31" s="1">
        <v>1.2164999999999999E-3</v>
      </c>
      <c r="D31" s="1">
        <v>4.0999999999999999E-7</v>
      </c>
      <c r="E31" s="1">
        <v>0.15620000000000001</v>
      </c>
      <c r="H31">
        <f t="shared" si="0"/>
        <v>1.8247499999999999</v>
      </c>
      <c r="I31" s="1">
        <f t="shared" si="1"/>
        <v>7.4814749999999992E-7</v>
      </c>
      <c r="J31" s="1">
        <f>(I31/total!$H$196)/(LN(H31)-LN(H30))</f>
        <v>1.0822648467232581E-2</v>
      </c>
      <c r="K31" s="1">
        <f>J31*H31</f>
        <v>1.9748627790582653E-2</v>
      </c>
      <c r="M31" s="1"/>
      <c r="N31" s="1"/>
      <c r="R31" s="1"/>
      <c r="S31" s="1"/>
      <c r="T31" s="1"/>
      <c r="U31" s="1"/>
      <c r="V31" s="1"/>
      <c r="W31" s="1">
        <v>6.6597E-4</v>
      </c>
      <c r="X31" s="1">
        <v>2.8471400000000001E-6</v>
      </c>
      <c r="Y31">
        <v>6.0000000000000001E-3</v>
      </c>
    </row>
    <row r="32" spans="3:25" x14ac:dyDescent="0.25">
      <c r="C32" s="1">
        <v>1.2742000000000001E-3</v>
      </c>
      <c r="D32" s="1">
        <v>4.9999999999999998E-7</v>
      </c>
      <c r="E32" s="1">
        <v>0.1414</v>
      </c>
      <c r="H32">
        <f t="shared" si="0"/>
        <v>1.9113</v>
      </c>
      <c r="I32" s="1">
        <f t="shared" si="1"/>
        <v>9.5564999999999991E-7</v>
      </c>
      <c r="J32" s="1">
        <f>(I32/total!$H$196)/(LN(H32)-LN(H31))</f>
        <v>1.3827664827791806E-2</v>
      </c>
      <c r="K32" s="1">
        <f>J32*H32</f>
        <v>2.6428815785358478E-2</v>
      </c>
      <c r="M32" s="1"/>
      <c r="N32" s="1"/>
      <c r="R32" s="1"/>
      <c r="S32" s="1"/>
      <c r="T32" s="1"/>
      <c r="U32" s="1"/>
      <c r="V32" s="1"/>
      <c r="W32" s="1">
        <v>6.9755999999999996E-4</v>
      </c>
      <c r="X32" s="1">
        <v>3.0964199999999998E-6</v>
      </c>
      <c r="Y32">
        <v>5.7999999999999996E-3</v>
      </c>
    </row>
    <row r="33" spans="3:25" x14ac:dyDescent="0.25">
      <c r="C33" s="1">
        <v>1.3346E-3</v>
      </c>
      <c r="D33" s="1">
        <v>4.9999999999999998E-7</v>
      </c>
      <c r="E33" s="1">
        <v>0.1414</v>
      </c>
      <c r="H33">
        <f t="shared" si="0"/>
        <v>2.0019</v>
      </c>
      <c r="I33" s="1">
        <f t="shared" si="1"/>
        <v>1.0009499999999999E-6</v>
      </c>
      <c r="J33" s="1">
        <f>(I33/total!$H$196)/(LN(H33)-LN(H32))</f>
        <v>1.4491745409304146E-2</v>
      </c>
      <c r="K33" s="1">
        <f>J33*H33</f>
        <v>2.901102513488597E-2</v>
      </c>
      <c r="M33" s="1"/>
      <c r="N33" s="1"/>
      <c r="R33" s="1"/>
      <c r="S33" s="1"/>
      <c r="T33" s="1"/>
      <c r="U33" s="1"/>
      <c r="V33" s="1"/>
      <c r="W33" s="1">
        <v>7.3063999999999996E-4</v>
      </c>
      <c r="X33" s="1">
        <v>3.3645999999999999E-6</v>
      </c>
      <c r="Y33">
        <v>5.5999999999999999E-3</v>
      </c>
    </row>
    <row r="34" spans="3:25" x14ac:dyDescent="0.25">
      <c r="C34" s="1">
        <v>1.3979000000000001E-3</v>
      </c>
      <c r="D34" s="1">
        <v>5.4000000000000002E-7</v>
      </c>
      <c r="E34" s="1">
        <v>0.1361</v>
      </c>
      <c r="H34">
        <f t="shared" si="0"/>
        <v>2.0968499999999999</v>
      </c>
      <c r="I34" s="1">
        <f t="shared" si="1"/>
        <v>1.1322989999999999E-6</v>
      </c>
      <c r="J34" s="1">
        <f>(I34/total!$H$196)/(LN(H34)-LN(H33))</f>
        <v>1.6384076252769986E-2</v>
      </c>
      <c r="K34" s="1">
        <f>J34*H34</f>
        <v>3.4354950290620745E-2</v>
      </c>
      <c r="M34" s="1"/>
      <c r="N34" s="1"/>
      <c r="R34" s="1"/>
      <c r="S34" s="1"/>
      <c r="T34" s="1"/>
      <c r="U34" s="1"/>
      <c r="V34" s="1"/>
      <c r="W34" s="1">
        <v>7.6530000000000001E-4</v>
      </c>
      <c r="X34" s="1">
        <v>3.6427599999999998E-6</v>
      </c>
      <c r="Y34">
        <v>5.3E-3</v>
      </c>
    </row>
    <row r="35" spans="3:25" x14ac:dyDescent="0.25">
      <c r="C35" s="1">
        <v>1.4641999999999999E-3</v>
      </c>
      <c r="D35" s="1">
        <v>7.8000000000000005E-7</v>
      </c>
      <c r="E35" s="1">
        <v>0.1132</v>
      </c>
      <c r="H35">
        <f t="shared" si="0"/>
        <v>2.1962999999999999</v>
      </c>
      <c r="I35" s="1">
        <f t="shared" si="1"/>
        <v>1.7131140000000001E-6</v>
      </c>
      <c r="J35" s="1">
        <f>(I35/total!$H$196)/(LN(H35)-LN(H34))</f>
        <v>2.4789166301121414E-2</v>
      </c>
      <c r="K35" s="1">
        <f>J35*H35</f>
        <v>5.4444445947152961E-2</v>
      </c>
      <c r="M35" s="1"/>
      <c r="N35" s="1"/>
      <c r="R35" s="1"/>
      <c r="S35" s="1"/>
      <c r="T35" s="1"/>
      <c r="U35" s="1"/>
      <c r="V35" s="1"/>
      <c r="W35" s="1">
        <v>8.0159999999999997E-4</v>
      </c>
      <c r="X35" s="1">
        <v>3.9676699999999997E-6</v>
      </c>
      <c r="Y35">
        <v>5.1000000000000004E-3</v>
      </c>
    </row>
    <row r="36" spans="3:25" x14ac:dyDescent="0.25">
      <c r="C36" s="1">
        <v>1.5337E-3</v>
      </c>
      <c r="D36" s="1">
        <v>5.3000000000000001E-7</v>
      </c>
      <c r="E36" s="1">
        <v>0.13739999999999999</v>
      </c>
      <c r="H36">
        <f t="shared" si="0"/>
        <v>2.3005500000000003</v>
      </c>
      <c r="I36" s="1">
        <f t="shared" si="1"/>
        <v>1.2192915000000002E-6</v>
      </c>
      <c r="J36" s="1">
        <f>(I36/total!$H$196)/(LN(H36)-LN(H35))</f>
        <v>1.7629668408173784E-2</v>
      </c>
      <c r="K36" s="1">
        <f>J36*H36</f>
        <v>4.0557933656424204E-2</v>
      </c>
      <c r="M36" s="1"/>
      <c r="N36" s="1"/>
      <c r="R36" s="1"/>
      <c r="S36" s="1"/>
      <c r="T36" s="1"/>
      <c r="U36" s="1"/>
      <c r="V36" s="1"/>
      <c r="W36" s="1">
        <v>8.3962000000000001E-4</v>
      </c>
      <c r="X36" s="1">
        <v>4.3529600000000002E-6</v>
      </c>
      <c r="Y36">
        <v>4.8999999999999998E-3</v>
      </c>
    </row>
    <row r="37" spans="3:25" x14ac:dyDescent="0.25">
      <c r="C37" s="1">
        <v>1.6064E-3</v>
      </c>
      <c r="D37" s="1">
        <v>8.1999999999999998E-7</v>
      </c>
      <c r="E37" s="1">
        <v>0.1104</v>
      </c>
      <c r="H37">
        <f t="shared" si="0"/>
        <v>2.4096000000000002</v>
      </c>
      <c r="I37" s="1">
        <f t="shared" si="1"/>
        <v>1.9758720000000001E-6</v>
      </c>
      <c r="J37" s="1">
        <f>(I37/total!$H$196)/(LN(H37)-LN(H36))</f>
        <v>2.8607001679263323E-2</v>
      </c>
      <c r="K37" s="1">
        <f>J37*H37</f>
        <v>6.8931431246352912E-2</v>
      </c>
      <c r="M37" s="1"/>
      <c r="N37" s="1"/>
      <c r="R37" s="1"/>
      <c r="S37" s="1"/>
      <c r="T37" s="1"/>
      <c r="U37" s="1"/>
      <c r="V37" s="1"/>
      <c r="W37" s="1">
        <v>8.7945000000000005E-4</v>
      </c>
      <c r="X37" s="1">
        <v>4.70281E-6</v>
      </c>
      <c r="Y37">
        <v>4.7000000000000002E-3</v>
      </c>
    </row>
    <row r="38" spans="3:25" x14ac:dyDescent="0.25">
      <c r="C38" s="1">
        <v>1.6826E-3</v>
      </c>
      <c r="D38" s="1">
        <v>7.4000000000000001E-7</v>
      </c>
      <c r="E38" s="1">
        <v>0.1162</v>
      </c>
      <c r="H38">
        <f t="shared" si="0"/>
        <v>2.5238999999999998</v>
      </c>
      <c r="I38" s="1">
        <f t="shared" si="1"/>
        <v>1.867686E-6</v>
      </c>
      <c r="J38" s="1">
        <f>(I38/total!$H$196)/(LN(H38)-LN(H37))</f>
        <v>2.7021977290272035E-2</v>
      </c>
      <c r="K38" s="1">
        <f>J38*H38</f>
        <v>6.820076848291759E-2</v>
      </c>
      <c r="M38" s="1"/>
      <c r="N38" s="1"/>
      <c r="R38" s="1"/>
      <c r="S38" s="1"/>
      <c r="T38" s="1"/>
      <c r="U38" s="1"/>
      <c r="V38" s="1"/>
      <c r="W38" s="1">
        <v>9.2117000000000002E-4</v>
      </c>
      <c r="X38" s="1">
        <v>5.02794E-6</v>
      </c>
      <c r="Y38">
        <v>4.4999999999999997E-3</v>
      </c>
    </row>
    <row r="39" spans="3:25" x14ac:dyDescent="0.25">
      <c r="C39" s="1">
        <v>1.7623999999999999E-3</v>
      </c>
      <c r="D39" s="1">
        <v>7.6000000000000003E-7</v>
      </c>
      <c r="E39" s="1">
        <v>0.1147</v>
      </c>
      <c r="H39">
        <f t="shared" si="0"/>
        <v>2.6435999999999997</v>
      </c>
      <c r="I39" s="1">
        <f t="shared" si="1"/>
        <v>2.0091359999999997E-6</v>
      </c>
      <c r="J39" s="1">
        <f>(I39/total!$H$196)/(LN(H39)-LN(H38))</f>
        <v>2.9073683426160579E-2</v>
      </c>
      <c r="K39" s="1">
        <f>J39*H39</f>
        <v>7.6859189505398093E-2</v>
      </c>
      <c r="M39" s="1"/>
      <c r="N39" s="1"/>
      <c r="R39" s="1"/>
      <c r="S39" s="1"/>
      <c r="T39" s="1"/>
      <c r="U39" s="1"/>
      <c r="V39" s="1"/>
      <c r="W39" s="1">
        <v>9.6486E-4</v>
      </c>
      <c r="X39" s="1">
        <v>5.5378099999999996E-6</v>
      </c>
      <c r="Y39">
        <v>4.3E-3</v>
      </c>
    </row>
    <row r="40" spans="3:25" x14ac:dyDescent="0.25">
      <c r="C40" s="1">
        <v>1.846E-3</v>
      </c>
      <c r="D40" s="1">
        <v>9.1999999999999998E-7</v>
      </c>
      <c r="E40" s="1">
        <v>0.1043</v>
      </c>
      <c r="H40">
        <f t="shared" si="0"/>
        <v>2.7689999999999997</v>
      </c>
      <c r="I40" s="1">
        <f t="shared" si="1"/>
        <v>2.5474799999999996E-6</v>
      </c>
      <c r="J40" s="1">
        <f>(I40/total!$H$196)/(LN(H40)-LN(H39))</f>
        <v>3.6857301797446784E-2</v>
      </c>
      <c r="K40" s="1">
        <f>J40*H40</f>
        <v>0.10205786867713014</v>
      </c>
      <c r="M40" s="1"/>
      <c r="N40" s="1"/>
      <c r="R40" s="1"/>
      <c r="S40" s="1"/>
      <c r="T40" s="1"/>
      <c r="U40" s="1"/>
      <c r="V40" s="1"/>
      <c r="W40" s="1">
        <v>1.0106E-3</v>
      </c>
      <c r="X40" s="1">
        <v>5.9837699999999998E-6</v>
      </c>
      <c r="Y40">
        <v>4.1999999999999997E-3</v>
      </c>
    </row>
    <row r="41" spans="3:25" x14ac:dyDescent="0.25">
      <c r="C41" s="1">
        <v>1.9335999999999999E-3</v>
      </c>
      <c r="D41" s="1">
        <v>1.0100000000000001E-6</v>
      </c>
      <c r="E41" s="1">
        <v>9.9500000000000005E-2</v>
      </c>
      <c r="H41">
        <f t="shared" si="0"/>
        <v>2.9003999999999999</v>
      </c>
      <c r="I41" s="1">
        <f t="shared" si="1"/>
        <v>2.929404E-6</v>
      </c>
      <c r="J41" s="1">
        <f>(I41/total!$H$196)/(LN(H41)-LN(H40))</f>
        <v>4.236676498354916E-2</v>
      </c>
      <c r="K41" s="1">
        <f>J41*H41</f>
        <v>0.12288056515828598</v>
      </c>
      <c r="M41" s="1"/>
      <c r="N41" s="1"/>
      <c r="R41" s="1"/>
      <c r="S41" s="1"/>
      <c r="T41" s="1"/>
      <c r="U41" s="1"/>
      <c r="V41" s="1"/>
      <c r="W41" s="1">
        <v>1.0586E-3</v>
      </c>
      <c r="X41" s="1">
        <v>6.5230500000000002E-6</v>
      </c>
      <c r="Y41">
        <v>4.0000000000000001E-3</v>
      </c>
    </row>
    <row r="42" spans="3:25" x14ac:dyDescent="0.25">
      <c r="C42" s="1">
        <v>2.0252999999999998E-3</v>
      </c>
      <c r="D42" s="1">
        <v>1.1799999999999999E-6</v>
      </c>
      <c r="E42" s="1">
        <v>9.2100000000000001E-2</v>
      </c>
      <c r="H42">
        <f t="shared" si="0"/>
        <v>3.0379499999999999</v>
      </c>
      <c r="I42" s="1">
        <f t="shared" si="1"/>
        <v>3.5847809999999997E-6</v>
      </c>
      <c r="J42" s="1">
        <f>(I42/total!$H$196)/(LN(H42)-LN(H41))</f>
        <v>5.1876685312148431E-2</v>
      </c>
      <c r="K42" s="1">
        <f>J42*H42</f>
        <v>0.15759877614404133</v>
      </c>
      <c r="M42" s="1"/>
      <c r="N42" s="1"/>
      <c r="R42" s="1"/>
      <c r="S42" s="1"/>
      <c r="T42" s="1"/>
      <c r="U42" s="1"/>
      <c r="V42" s="1"/>
      <c r="W42" s="1">
        <v>1.1088000000000001E-3</v>
      </c>
      <c r="X42" s="1">
        <v>7.0293800000000003E-6</v>
      </c>
      <c r="Y42">
        <v>3.8E-3</v>
      </c>
    </row>
    <row r="43" spans="3:25" x14ac:dyDescent="0.25">
      <c r="C43" s="1">
        <v>2.1213999999999998E-3</v>
      </c>
      <c r="D43" s="1">
        <v>1.28E-6</v>
      </c>
      <c r="E43" s="1">
        <v>8.8400000000000006E-2</v>
      </c>
      <c r="H43">
        <f t="shared" si="0"/>
        <v>3.1820999999999997</v>
      </c>
      <c r="I43" s="1">
        <f t="shared" si="1"/>
        <v>4.0730879999999997E-6</v>
      </c>
      <c r="J43" s="1">
        <f>(I43/total!$H$196)/(LN(H43)-LN(H42))</f>
        <v>5.8912484024078275E-2</v>
      </c>
      <c r="K43" s="1">
        <f>J43*H43</f>
        <v>0.18746541541301945</v>
      </c>
      <c r="M43" s="1"/>
      <c r="N43" s="1"/>
      <c r="R43" s="1"/>
      <c r="S43" s="1"/>
      <c r="T43" s="1"/>
      <c r="U43" s="1"/>
      <c r="V43" s="1"/>
      <c r="W43" s="1">
        <v>1.1613999999999999E-3</v>
      </c>
      <c r="X43" s="1">
        <v>7.6784900000000004E-6</v>
      </c>
      <c r="Y43">
        <v>3.7000000000000002E-3</v>
      </c>
    </row>
    <row r="44" spans="3:25" x14ac:dyDescent="0.25">
      <c r="C44" s="1">
        <v>2.222E-3</v>
      </c>
      <c r="D44" s="1">
        <v>1.4699999999999999E-6</v>
      </c>
      <c r="E44" s="1">
        <v>8.2500000000000004E-2</v>
      </c>
      <c r="H44">
        <f t="shared" si="0"/>
        <v>3.3330000000000002</v>
      </c>
      <c r="I44" s="1">
        <f t="shared" si="1"/>
        <v>4.8995100000000001E-6</v>
      </c>
      <c r="J44" s="1">
        <f>(I44/total!$H$196)/(LN(H44)-LN(H43))</f>
        <v>7.0906965162849389E-2</v>
      </c>
      <c r="K44" s="1">
        <f>J44*H44</f>
        <v>0.23633291488777702</v>
      </c>
      <c r="M44" s="1"/>
      <c r="N44" s="1"/>
      <c r="R44" s="1"/>
      <c r="S44" s="1"/>
      <c r="T44" s="1"/>
      <c r="U44" s="1"/>
      <c r="V44" s="1"/>
      <c r="W44" s="1">
        <v>1.2164999999999999E-3</v>
      </c>
      <c r="X44" s="1">
        <v>8.3489999999999992E-6</v>
      </c>
      <c r="Y44">
        <v>3.5000000000000001E-3</v>
      </c>
    </row>
    <row r="45" spans="3:25" x14ac:dyDescent="0.25">
      <c r="C45" s="1">
        <v>2.3273999999999999E-3</v>
      </c>
      <c r="D45" s="1">
        <v>1.66E-6</v>
      </c>
      <c r="E45" s="1">
        <v>7.7600000000000002E-2</v>
      </c>
      <c r="H45">
        <f t="shared" si="0"/>
        <v>3.4910999999999994</v>
      </c>
      <c r="I45" s="1">
        <f t="shared" si="1"/>
        <v>5.7952259999999986E-6</v>
      </c>
      <c r="J45" s="1">
        <f>(I45/total!$H$196)/(LN(H45)-LN(H44))</f>
        <v>8.3847139369877657E-2</v>
      </c>
      <c r="K45" s="1">
        <f>J45*H45</f>
        <v>0.29271874825417982</v>
      </c>
      <c r="M45" s="1"/>
      <c r="N45" s="1"/>
      <c r="R45" s="1"/>
      <c r="S45" s="1"/>
      <c r="T45" s="1"/>
      <c r="U45" s="1"/>
      <c r="V45" s="1"/>
      <c r="W45" s="1">
        <v>1.2742000000000001E-3</v>
      </c>
      <c r="X45" s="1">
        <v>9.0298999999999997E-6</v>
      </c>
      <c r="Y45">
        <v>3.3999999999999998E-3</v>
      </c>
    </row>
    <row r="46" spans="3:25" x14ac:dyDescent="0.25">
      <c r="C46" s="1">
        <v>2.4377999999999999E-3</v>
      </c>
      <c r="D46" s="1">
        <v>1.7099999999999999E-6</v>
      </c>
      <c r="E46" s="1">
        <v>7.6499999999999999E-2</v>
      </c>
      <c r="H46">
        <f t="shared" si="0"/>
        <v>3.6566999999999998</v>
      </c>
      <c r="I46" s="1">
        <f t="shared" si="1"/>
        <v>6.2529569999999991E-6</v>
      </c>
      <c r="J46" s="1">
        <f>(I46/total!$H$196)/(LN(H46)-LN(H45))</f>
        <v>9.0469431685139046E-2</v>
      </c>
      <c r="K46" s="1">
        <f>J46*H46</f>
        <v>0.33081957084304792</v>
      </c>
      <c r="M46" s="1"/>
      <c r="N46" s="1"/>
      <c r="R46" s="1"/>
      <c r="S46" s="1"/>
      <c r="T46" s="1"/>
      <c r="U46" s="1"/>
      <c r="V46" s="1"/>
      <c r="W46" s="1">
        <v>1.3346E-3</v>
      </c>
      <c r="X46" s="1">
        <v>9.7507999999999999E-6</v>
      </c>
      <c r="Y46">
        <v>3.3E-3</v>
      </c>
    </row>
    <row r="47" spans="3:25" x14ac:dyDescent="0.25">
      <c r="C47" s="1">
        <v>2.5533999999999999E-3</v>
      </c>
      <c r="D47" s="1">
        <v>1.8199999999999999E-6</v>
      </c>
      <c r="E47" s="1">
        <v>7.4099999999999999E-2</v>
      </c>
      <c r="H47">
        <f t="shared" si="0"/>
        <v>3.8300999999999998</v>
      </c>
      <c r="I47" s="1">
        <f t="shared" si="1"/>
        <v>6.9707819999999993E-6</v>
      </c>
      <c r="J47" s="1">
        <f>(I47/total!$H$196)/(LN(H47)-LN(H46))</f>
        <v>0.1008864983023475</v>
      </c>
      <c r="K47" s="1">
        <f>J47*H47</f>
        <v>0.38640537714782114</v>
      </c>
      <c r="M47" s="1"/>
      <c r="N47" s="1"/>
      <c r="R47" s="1"/>
      <c r="S47" s="1"/>
      <c r="T47" s="1"/>
      <c r="U47" s="1"/>
      <c r="V47" s="1"/>
      <c r="W47" s="1">
        <v>1.3979000000000001E-3</v>
      </c>
      <c r="X47" s="1">
        <v>1.0676000000000001E-5</v>
      </c>
      <c r="Y47">
        <v>3.0999999999999999E-3</v>
      </c>
    </row>
    <row r="48" spans="3:25" x14ac:dyDescent="0.25">
      <c r="C48" s="1">
        <v>2.6744999999999998E-3</v>
      </c>
      <c r="D48" s="1">
        <v>2.1100000000000001E-6</v>
      </c>
      <c r="E48" s="1">
        <v>6.88E-2</v>
      </c>
      <c r="H48">
        <f t="shared" si="0"/>
        <v>4.0117499999999993</v>
      </c>
      <c r="I48" s="1">
        <f t="shared" si="1"/>
        <v>8.4647924999999985E-6</v>
      </c>
      <c r="J48" s="1">
        <f>(I48/total!$H$196)/(LN(H48)-LN(H47))</f>
        <v>0.12249090148781407</v>
      </c>
      <c r="K48" s="1">
        <f>J48*H48</f>
        <v>0.491402874043738</v>
      </c>
      <c r="M48" s="1"/>
      <c r="N48" s="1"/>
      <c r="R48" s="1"/>
      <c r="S48" s="1"/>
      <c r="T48" s="1"/>
      <c r="U48" s="1"/>
      <c r="V48" s="1"/>
      <c r="W48" s="1">
        <v>1.4641999999999999E-3</v>
      </c>
      <c r="X48" s="1">
        <v>1.1636200000000001E-5</v>
      </c>
      <c r="Y48">
        <v>3.0000000000000001E-3</v>
      </c>
    </row>
    <row r="49" spans="3:25" x14ac:dyDescent="0.25">
      <c r="C49" s="1">
        <v>2.8013999999999999E-3</v>
      </c>
      <c r="D49" s="1">
        <v>2.0200000000000001E-6</v>
      </c>
      <c r="E49" s="1">
        <v>7.0400000000000004E-2</v>
      </c>
      <c r="H49">
        <f t="shared" si="0"/>
        <v>4.2021000000000006</v>
      </c>
      <c r="I49" s="1">
        <f t="shared" si="1"/>
        <v>8.4882420000000011E-6</v>
      </c>
      <c r="J49" s="1">
        <f>(I49/total!$H$196)/(LN(H49)-LN(H48))</f>
        <v>0.1227767002814302</v>
      </c>
      <c r="K49" s="1">
        <f>J49*H49</f>
        <v>0.51591997225259789</v>
      </c>
      <c r="M49" s="1"/>
      <c r="N49" s="1"/>
      <c r="R49" s="1"/>
      <c r="S49" s="1"/>
      <c r="T49" s="1"/>
      <c r="U49" s="1"/>
      <c r="V49" s="1"/>
      <c r="W49" s="1">
        <v>1.5337E-3</v>
      </c>
      <c r="X49" s="1">
        <v>1.2577E-5</v>
      </c>
      <c r="Y49">
        <v>2.8999999999999998E-3</v>
      </c>
    </row>
    <row r="50" spans="3:25" x14ac:dyDescent="0.25">
      <c r="C50" s="1">
        <v>2.9342999999999999E-3</v>
      </c>
      <c r="D50" s="1">
        <v>2.1600000000000001E-6</v>
      </c>
      <c r="E50" s="1">
        <v>6.8000000000000005E-2</v>
      </c>
      <c r="H50">
        <f t="shared" si="0"/>
        <v>4.4014499999999996</v>
      </c>
      <c r="I50" s="1">
        <f t="shared" si="1"/>
        <v>9.507132E-6</v>
      </c>
      <c r="J50" s="1">
        <f>(I50/total!$H$196)/(LN(H50)-LN(H49))</f>
        <v>0.13753565908252469</v>
      </c>
      <c r="K50" s="1">
        <f>J50*H50</f>
        <v>0.60535632666877826</v>
      </c>
      <c r="M50" s="1"/>
      <c r="N50" s="1"/>
      <c r="R50" s="1"/>
      <c r="S50" s="1"/>
      <c r="T50" s="1"/>
      <c r="U50" s="1"/>
      <c r="V50" s="1"/>
      <c r="W50" s="1">
        <v>1.6064E-3</v>
      </c>
      <c r="X50" s="1">
        <v>1.3633E-5</v>
      </c>
      <c r="Y50">
        <v>2.8E-3</v>
      </c>
    </row>
    <row r="51" spans="3:25" x14ac:dyDescent="0.25">
      <c r="C51" s="1">
        <v>3.0734999999999998E-3</v>
      </c>
      <c r="D51" s="1">
        <v>2.26E-6</v>
      </c>
      <c r="E51" s="1">
        <v>6.6500000000000004E-2</v>
      </c>
      <c r="H51">
        <f t="shared" si="0"/>
        <v>4.6102499999999997</v>
      </c>
      <c r="I51" s="1">
        <f t="shared" si="1"/>
        <v>1.0419164999999999E-5</v>
      </c>
      <c r="J51" s="1">
        <f>(I51/total!$H$196)/(LN(H51)-LN(H50))</f>
        <v>0.15073478797050338</v>
      </c>
      <c r="K51" s="1">
        <f>J51*H51</f>
        <v>0.69492505624101319</v>
      </c>
      <c r="M51" s="1"/>
      <c r="N51" s="1"/>
      <c r="R51" s="1"/>
      <c r="S51" s="1"/>
      <c r="T51" s="1"/>
      <c r="U51" s="1"/>
      <c r="V51" s="1"/>
      <c r="W51" s="1">
        <v>1.6826E-3</v>
      </c>
      <c r="X51" s="1">
        <v>1.48422E-5</v>
      </c>
      <c r="Y51">
        <v>2.5999999999999999E-3</v>
      </c>
    </row>
    <row r="52" spans="3:25" x14ac:dyDescent="0.25">
      <c r="C52" s="1">
        <v>3.2193E-3</v>
      </c>
      <c r="D52" s="1">
        <v>2.43E-6</v>
      </c>
      <c r="E52" s="1">
        <v>6.4100000000000004E-2</v>
      </c>
      <c r="H52">
        <f t="shared" si="0"/>
        <v>4.8289499999999999</v>
      </c>
      <c r="I52" s="1">
        <f t="shared" si="1"/>
        <v>1.17343485E-5</v>
      </c>
      <c r="J52" s="1">
        <f>(I52/total!$H$196)/(LN(H52)-LN(H51))</f>
        <v>0.16976561786498914</v>
      </c>
      <c r="K52" s="1">
        <f>J52*H52</f>
        <v>0.81978968038913935</v>
      </c>
      <c r="M52" s="1"/>
      <c r="N52" s="1"/>
      <c r="R52" s="1"/>
      <c r="S52" s="1"/>
      <c r="T52" s="1"/>
      <c r="U52" s="1"/>
      <c r="V52" s="1"/>
      <c r="W52" s="1">
        <v>1.7623999999999999E-3</v>
      </c>
      <c r="X52" s="1">
        <v>1.6029399999999999E-5</v>
      </c>
      <c r="Y52">
        <v>2.5000000000000001E-3</v>
      </c>
    </row>
    <row r="53" spans="3:25" x14ac:dyDescent="0.25">
      <c r="C53" s="1">
        <v>3.372E-3</v>
      </c>
      <c r="D53" s="1">
        <v>2.6000000000000001E-6</v>
      </c>
      <c r="E53" s="1">
        <v>6.2E-2</v>
      </c>
      <c r="H53">
        <f t="shared" si="0"/>
        <v>5.0579999999999998</v>
      </c>
      <c r="I53" s="1">
        <f t="shared" si="1"/>
        <v>1.31508E-5</v>
      </c>
      <c r="J53" s="1">
        <f>(I53/total!$H$196)/(LN(H53)-LN(H52))</f>
        <v>0.19027800185297228</v>
      </c>
      <c r="K53" s="1">
        <f>J53*H53</f>
        <v>0.96242613337233374</v>
      </c>
      <c r="M53" s="1"/>
      <c r="N53" s="1"/>
      <c r="R53" s="1"/>
      <c r="S53" s="1"/>
      <c r="T53" s="1"/>
      <c r="U53" s="1"/>
      <c r="V53" s="1"/>
      <c r="W53" s="1">
        <v>1.846E-3</v>
      </c>
      <c r="X53" s="1">
        <v>1.7473999999999999E-5</v>
      </c>
      <c r="Y53">
        <v>2.3999999999999998E-3</v>
      </c>
    </row>
    <row r="54" spans="3:25" x14ac:dyDescent="0.25">
      <c r="C54" s="1">
        <v>3.5319000000000001E-3</v>
      </c>
      <c r="D54" s="1">
        <v>2.4099999999999998E-6</v>
      </c>
      <c r="E54" s="1">
        <v>6.4399999999999999E-2</v>
      </c>
      <c r="H54">
        <f t="shared" si="0"/>
        <v>5.2978499999999995</v>
      </c>
      <c r="I54" s="1">
        <f t="shared" si="1"/>
        <v>1.2767818499999997E-5</v>
      </c>
      <c r="J54" s="1">
        <f>(I54/total!$H$196)/(LN(H54)-LN(H53))</f>
        <v>0.18478517987532234</v>
      </c>
      <c r="K54" s="1">
        <f>J54*H54</f>
        <v>0.97896416520247631</v>
      </c>
      <c r="M54" s="1"/>
      <c r="N54" s="1"/>
      <c r="R54" s="1"/>
      <c r="S54" s="1"/>
      <c r="T54" s="1"/>
      <c r="U54" s="1"/>
      <c r="V54" s="1"/>
      <c r="W54" s="1">
        <v>1.9335999999999999E-3</v>
      </c>
      <c r="X54" s="1">
        <v>1.89132E-5</v>
      </c>
      <c r="Y54">
        <v>2.3E-3</v>
      </c>
    </row>
    <row r="55" spans="3:25" x14ac:dyDescent="0.25">
      <c r="C55" s="1">
        <v>3.6993999999999998E-3</v>
      </c>
      <c r="D55" s="1">
        <v>2.4200000000000001E-6</v>
      </c>
      <c r="E55" s="1">
        <v>6.4299999999999996E-2</v>
      </c>
      <c r="H55">
        <f t="shared" si="0"/>
        <v>5.5490999999999993</v>
      </c>
      <c r="I55" s="1">
        <f t="shared" si="1"/>
        <v>1.3428821999999999E-5</v>
      </c>
      <c r="J55" s="1">
        <f>(I55/total!$H$196)/(LN(H55)-LN(H54))</f>
        <v>0.19433180180954979</v>
      </c>
      <c r="K55" s="1">
        <f>J55*H55</f>
        <v>1.0783666014213726</v>
      </c>
      <c r="M55" s="1"/>
      <c r="N55" s="1"/>
      <c r="R55" s="1"/>
      <c r="S55" s="1"/>
      <c r="T55" s="1"/>
      <c r="U55" s="1"/>
      <c r="V55" s="1"/>
      <c r="W55" s="1">
        <v>2.0252999999999998E-3</v>
      </c>
      <c r="X55" s="1">
        <v>2.0288900000000002E-5</v>
      </c>
      <c r="Y55">
        <v>2.3E-3</v>
      </c>
    </row>
    <row r="56" spans="3:25" x14ac:dyDescent="0.25">
      <c r="C56" s="1">
        <v>3.8749000000000001E-3</v>
      </c>
      <c r="D56" s="1">
        <v>2.7599999999999998E-6</v>
      </c>
      <c r="E56" s="1">
        <v>6.0199999999999997E-2</v>
      </c>
      <c r="H56">
        <f t="shared" si="0"/>
        <v>5.8123500000000003</v>
      </c>
      <c r="I56" s="1">
        <f t="shared" si="1"/>
        <v>1.6042085999999998E-5</v>
      </c>
      <c r="J56" s="1">
        <f>(I56/total!$H$196)/(LN(H56)-LN(H55))</f>
        <v>0.23207617901805092</v>
      </c>
      <c r="K56" s="1">
        <f>J56*H56</f>
        <v>1.3489079791155683</v>
      </c>
      <c r="M56" s="1"/>
      <c r="N56" s="1"/>
      <c r="R56" s="1"/>
      <c r="S56" s="1"/>
      <c r="T56" s="1"/>
      <c r="U56" s="1"/>
      <c r="V56" s="1"/>
      <c r="W56" s="1">
        <v>2.1213999999999998E-3</v>
      </c>
      <c r="X56" s="1">
        <v>2.1837200000000002E-5</v>
      </c>
      <c r="Y56">
        <v>2.2000000000000001E-3</v>
      </c>
    </row>
    <row r="57" spans="3:25" x14ac:dyDescent="0.25">
      <c r="C57" s="1">
        <v>4.0587000000000002E-3</v>
      </c>
      <c r="D57" s="1">
        <v>2.2400000000000002E-6</v>
      </c>
      <c r="E57" s="1">
        <v>6.6799999999999998E-2</v>
      </c>
      <c r="H57">
        <f t="shared" si="0"/>
        <v>6.08805</v>
      </c>
      <c r="I57" s="1">
        <f t="shared" si="1"/>
        <v>1.3637232000000001E-5</v>
      </c>
      <c r="J57" s="1">
        <f>(I57/total!$H$196)/(LN(H57)-LN(H56))</f>
        <v>0.19731285785961419</v>
      </c>
      <c r="K57" s="1">
        <f>J57*H57</f>
        <v>1.2012505442922241</v>
      </c>
      <c r="M57" s="1"/>
      <c r="N57" s="1"/>
      <c r="R57" s="1"/>
      <c r="S57" s="1"/>
      <c r="T57" s="1"/>
      <c r="U57" s="1"/>
      <c r="V57" s="1"/>
      <c r="W57" s="1">
        <v>2.222E-3</v>
      </c>
      <c r="X57" s="1">
        <v>2.31918E-5</v>
      </c>
      <c r="Y57">
        <v>2.0999999999999999E-3</v>
      </c>
    </row>
    <row r="58" spans="3:25" x14ac:dyDescent="0.25">
      <c r="C58" s="1">
        <v>4.2512000000000001E-3</v>
      </c>
      <c r="D58" s="1">
        <v>2.3700000000000002E-6</v>
      </c>
      <c r="E58" s="1">
        <v>6.5000000000000002E-2</v>
      </c>
      <c r="H58">
        <f t="shared" si="0"/>
        <v>6.3768000000000002</v>
      </c>
      <c r="I58" s="1">
        <f t="shared" si="1"/>
        <v>1.5113016000000001E-5</v>
      </c>
      <c r="J58" s="1">
        <f>(I58/total!$H$196)/(LN(H58)-LN(H57))</f>
        <v>0.2186858006870758</v>
      </c>
      <c r="K58" s="1">
        <f>J58*H58</f>
        <v>1.394515613821345</v>
      </c>
      <c r="M58" s="1"/>
      <c r="N58" s="1"/>
      <c r="R58" s="1"/>
      <c r="S58" s="1"/>
      <c r="T58" s="1"/>
      <c r="U58" s="1"/>
      <c r="V58" s="1"/>
      <c r="W58" s="1">
        <v>2.3273999999999999E-3</v>
      </c>
      <c r="X58" s="1">
        <v>2.4699399999999999E-5</v>
      </c>
      <c r="Y58">
        <v>2.0999999999999999E-3</v>
      </c>
    </row>
    <row r="59" spans="3:25" x14ac:dyDescent="0.25">
      <c r="C59" s="1">
        <v>4.4529000000000001E-3</v>
      </c>
      <c r="D59" s="1">
        <v>2.52E-6</v>
      </c>
      <c r="E59" s="1">
        <v>6.3E-2</v>
      </c>
      <c r="H59">
        <f t="shared" si="0"/>
        <v>6.6793500000000003</v>
      </c>
      <c r="I59" s="1">
        <f t="shared" si="1"/>
        <v>1.6831962E-5</v>
      </c>
      <c r="J59" s="1">
        <f>(I59/total!$H$196)/(LN(H59)-LN(H58))</f>
        <v>0.24347649563132179</v>
      </c>
      <c r="K59" s="1">
        <f>J59*H59</f>
        <v>1.6262647310950693</v>
      </c>
      <c r="M59" s="1"/>
      <c r="N59" s="1"/>
      <c r="R59" s="1"/>
      <c r="S59" s="1"/>
      <c r="T59" s="1"/>
      <c r="U59" s="1"/>
      <c r="V59" s="1"/>
      <c r="W59" s="1">
        <v>2.4377999999999999E-3</v>
      </c>
      <c r="X59" s="1">
        <v>2.6018899999999999E-5</v>
      </c>
      <c r="Y59">
        <v>2E-3</v>
      </c>
    </row>
    <row r="60" spans="3:25" x14ac:dyDescent="0.25">
      <c r="C60" s="1">
        <v>4.6641E-3</v>
      </c>
      <c r="D60" s="1">
        <v>2.7300000000000001E-6</v>
      </c>
      <c r="E60" s="1">
        <v>6.0499999999999998E-2</v>
      </c>
      <c r="H60">
        <f t="shared" si="0"/>
        <v>6.9961499999999992</v>
      </c>
      <c r="I60" s="1">
        <f t="shared" si="1"/>
        <v>1.90994895E-5</v>
      </c>
      <c r="J60" s="1">
        <f>(I60/total!$H$196)/(LN(H60)-LN(H59))</f>
        <v>0.27636572271416926</v>
      </c>
      <c r="K60" s="1">
        <f>J60*H60</f>
        <v>1.9334960509667349</v>
      </c>
      <c r="M60" s="1"/>
      <c r="N60" s="1"/>
      <c r="R60" s="1"/>
      <c r="S60" s="1"/>
      <c r="T60" s="1"/>
      <c r="U60" s="1"/>
      <c r="V60" s="1"/>
      <c r="W60" s="1">
        <v>2.5533999999999999E-3</v>
      </c>
      <c r="X60" s="1">
        <v>2.7231200000000001E-5</v>
      </c>
      <c r="Y60">
        <v>2E-3</v>
      </c>
    </row>
    <row r="61" spans="3:25" x14ac:dyDescent="0.25">
      <c r="C61" s="1">
        <v>4.8853000000000004E-3</v>
      </c>
      <c r="D61" s="1">
        <v>2.6199999999999999E-6</v>
      </c>
      <c r="E61" s="1">
        <v>6.1800000000000001E-2</v>
      </c>
      <c r="H61">
        <f t="shared" si="0"/>
        <v>7.3279500000000004</v>
      </c>
      <c r="I61" s="1">
        <f t="shared" si="1"/>
        <v>1.9199229E-5</v>
      </c>
      <c r="J61" s="1">
        <f>(I61/total!$H$196)/(LN(H61)-LN(H60))</f>
        <v>0.27783000057068313</v>
      </c>
      <c r="K61" s="1">
        <f>J61*H61</f>
        <v>2.0359243526819375</v>
      </c>
      <c r="M61" s="1"/>
      <c r="N61" s="1"/>
      <c r="R61" s="1"/>
      <c r="S61" s="1"/>
      <c r="T61" s="1"/>
      <c r="U61" s="1"/>
      <c r="V61" s="1"/>
      <c r="W61" s="1">
        <v>2.6744999999999998E-3</v>
      </c>
      <c r="X61" s="1">
        <v>2.8345200000000001E-5</v>
      </c>
      <c r="Y61">
        <v>1.9E-3</v>
      </c>
    </row>
    <row r="62" spans="3:25" x14ac:dyDescent="0.25">
      <c r="C62" s="1">
        <v>5.1171000000000003E-3</v>
      </c>
      <c r="D62" s="1">
        <v>2.3599999999999999E-6</v>
      </c>
      <c r="E62" s="1">
        <v>6.5100000000000005E-2</v>
      </c>
      <c r="H62">
        <f t="shared" si="0"/>
        <v>7.675650000000001</v>
      </c>
      <c r="I62" s="1">
        <f t="shared" si="1"/>
        <v>1.8114534E-5</v>
      </c>
      <c r="J62" s="1">
        <f>(I62/total!$H$196)/(LN(H62)-LN(H61))</f>
        <v>0.26201265602282764</v>
      </c>
      <c r="K62" s="1">
        <f>J62*H62</f>
        <v>2.0111174432016172</v>
      </c>
      <c r="M62" s="1"/>
      <c r="N62" s="1"/>
      <c r="R62" s="1"/>
      <c r="S62" s="1"/>
      <c r="T62" s="1"/>
      <c r="U62" s="1"/>
      <c r="V62" s="1"/>
      <c r="W62" s="1">
        <v>2.8013999999999999E-3</v>
      </c>
      <c r="X62" s="1">
        <v>2.9240199999999998E-5</v>
      </c>
      <c r="Y62">
        <v>1.9E-3</v>
      </c>
    </row>
    <row r="63" spans="3:25" x14ac:dyDescent="0.25">
      <c r="C63" s="1">
        <v>5.3597999999999996E-3</v>
      </c>
      <c r="D63" s="1">
        <v>2.7800000000000001E-6</v>
      </c>
      <c r="E63" s="1">
        <v>0.06</v>
      </c>
      <c r="H63">
        <f t="shared" si="0"/>
        <v>8.0396999999999998</v>
      </c>
      <c r="I63" s="1">
        <f t="shared" si="1"/>
        <v>2.2350365999999999E-5</v>
      </c>
      <c r="J63" s="1">
        <f>(I63/total!$H$196)/(LN(H63)-LN(H62))</f>
        <v>0.32340895434337436</v>
      </c>
      <c r="K63" s="1">
        <f>J63*H63</f>
        <v>2.6001109702344269</v>
      </c>
      <c r="M63" s="1"/>
      <c r="N63" s="1"/>
      <c r="R63" s="1"/>
      <c r="S63" s="1"/>
      <c r="T63" s="1"/>
      <c r="U63" s="1"/>
      <c r="V63" s="1"/>
      <c r="W63" s="1">
        <v>2.9342999999999999E-3</v>
      </c>
      <c r="X63" s="1">
        <v>3.00122E-5</v>
      </c>
      <c r="Y63">
        <v>1.9E-3</v>
      </c>
    </row>
    <row r="64" spans="3:25" x14ac:dyDescent="0.25">
      <c r="C64" s="1">
        <v>5.6140000000000001E-3</v>
      </c>
      <c r="D64" s="1">
        <v>2.61E-6</v>
      </c>
      <c r="E64" s="1">
        <v>6.1899999999999997E-2</v>
      </c>
      <c r="H64">
        <f t="shared" si="0"/>
        <v>8.4209999999999994</v>
      </c>
      <c r="I64" s="1">
        <f t="shared" si="1"/>
        <v>2.1978809999999998E-5</v>
      </c>
      <c r="J64" s="1">
        <f>(I64/total!$H$196)/(LN(H64)-LN(H63))</f>
        <v>0.31804608532379292</v>
      </c>
      <c r="K64" s="1">
        <f>J64*H64</f>
        <v>2.6782660845116602</v>
      </c>
      <c r="M64" s="1"/>
      <c r="N64" s="1"/>
      <c r="R64" s="1"/>
      <c r="S64" s="1"/>
      <c r="T64" s="1"/>
      <c r="U64" s="1"/>
      <c r="V64" s="1"/>
      <c r="W64" s="1">
        <v>3.0734999999999998E-3</v>
      </c>
      <c r="X64" s="1">
        <v>3.0477600000000001E-5</v>
      </c>
      <c r="Y64">
        <v>1.8E-3</v>
      </c>
    </row>
    <row r="65" spans="3:25" x14ac:dyDescent="0.25">
      <c r="C65" s="1">
        <v>5.8802999999999998E-3</v>
      </c>
      <c r="D65" s="1">
        <v>2.4200000000000001E-6</v>
      </c>
      <c r="E65" s="1">
        <v>6.4299999999999996E-2</v>
      </c>
      <c r="H65">
        <f t="shared" si="0"/>
        <v>8.820450000000001</v>
      </c>
      <c r="I65" s="1">
        <f t="shared" si="1"/>
        <v>2.1345489000000004E-5</v>
      </c>
      <c r="J65" s="1">
        <f>(I65/total!$H$196)/(LN(H65)-LN(H64))</f>
        <v>0.30883167008850798</v>
      </c>
      <c r="K65" s="1">
        <f>J65*H65</f>
        <v>2.7240343044321804</v>
      </c>
      <c r="M65" s="1"/>
      <c r="N65" s="1"/>
      <c r="R65" s="1"/>
      <c r="S65" s="1"/>
      <c r="T65" s="1"/>
      <c r="U65" s="1"/>
      <c r="V65" s="1"/>
      <c r="W65" s="1">
        <v>3.2193E-3</v>
      </c>
      <c r="X65" s="1">
        <v>3.0918199999999998E-5</v>
      </c>
      <c r="Y65">
        <v>1.8E-3</v>
      </c>
    </row>
    <row r="66" spans="3:25" x14ac:dyDescent="0.25">
      <c r="C66" s="1">
        <v>6.1593000000000004E-3</v>
      </c>
      <c r="D66" s="1">
        <v>2.4200000000000001E-6</v>
      </c>
      <c r="E66" s="1">
        <v>6.4299999999999996E-2</v>
      </c>
      <c r="H66">
        <f t="shared" si="0"/>
        <v>9.2389500000000009</v>
      </c>
      <c r="I66" s="1">
        <f t="shared" si="1"/>
        <v>2.2358259000000004E-5</v>
      </c>
      <c r="J66" s="1">
        <f>(I66/total!$H$196)/(LN(H66)-LN(H65))</f>
        <v>0.32340755474635952</v>
      </c>
      <c r="K66" s="1">
        <f>J66*H66</f>
        <v>2.9879462279238784</v>
      </c>
      <c r="M66" s="1"/>
      <c r="N66" s="1"/>
      <c r="R66" s="1"/>
      <c r="S66" s="1"/>
      <c r="T66" s="1"/>
      <c r="U66" s="1"/>
      <c r="V66" s="1"/>
      <c r="W66" s="1">
        <v>3.372E-3</v>
      </c>
      <c r="X66" s="1">
        <v>3.1071100000000001E-5</v>
      </c>
      <c r="Y66">
        <v>1.8E-3</v>
      </c>
    </row>
    <row r="67" spans="3:25" x14ac:dyDescent="0.25">
      <c r="C67" s="1">
        <v>6.4514000000000004E-3</v>
      </c>
      <c r="D67" s="1">
        <v>2.2800000000000002E-6</v>
      </c>
      <c r="E67" s="1">
        <v>6.6199999999999995E-2</v>
      </c>
      <c r="H67">
        <f t="shared" si="0"/>
        <v>9.6771000000000011</v>
      </c>
      <c r="I67" s="1">
        <f t="shared" si="1"/>
        <v>2.2063788000000004E-5</v>
      </c>
      <c r="J67" s="1">
        <f>(I67/total!$H$196)/(LN(H67)-LN(H66))</f>
        <v>0.31929499259614991</v>
      </c>
      <c r="K67" s="1">
        <f>J67*H67</f>
        <v>3.0898495728522026</v>
      </c>
      <c r="M67" s="1"/>
      <c r="N67" s="1"/>
      <c r="R67" s="1"/>
      <c r="S67" s="1"/>
      <c r="T67" s="1"/>
      <c r="U67" s="1"/>
      <c r="V67" s="1"/>
      <c r="W67" s="1">
        <v>3.5319000000000001E-3</v>
      </c>
      <c r="X67" s="1">
        <v>3.1230099999999998E-5</v>
      </c>
      <c r="Y67">
        <v>1.8E-3</v>
      </c>
    </row>
    <row r="68" spans="3:25" x14ac:dyDescent="0.25">
      <c r="C68" s="1">
        <v>6.7574000000000002E-3</v>
      </c>
      <c r="D68" s="1">
        <v>2.1900000000000002E-6</v>
      </c>
      <c r="E68">
        <v>6.7599999999999993E-2</v>
      </c>
      <c r="H68">
        <f t="shared" si="0"/>
        <v>10.136100000000001</v>
      </c>
      <c r="I68" s="1">
        <f t="shared" si="1"/>
        <v>2.2198059000000005E-5</v>
      </c>
      <c r="J68" s="1">
        <f>(I68/total!$H$196)/(LN(H68)-LN(H67))</f>
        <v>0.32118947849951629</v>
      </c>
      <c r="K68" s="1">
        <f>J68*H68</f>
        <v>3.2556086730189473</v>
      </c>
      <c r="M68" s="1"/>
      <c r="N68" s="1"/>
      <c r="R68" s="1"/>
      <c r="S68" s="1"/>
      <c r="T68" s="1"/>
      <c r="U68" s="1"/>
      <c r="V68" s="1"/>
      <c r="W68" s="1">
        <v>3.6993999999999998E-3</v>
      </c>
      <c r="X68" s="1">
        <v>3.1049600000000002E-5</v>
      </c>
      <c r="Y68">
        <v>1.8E-3</v>
      </c>
    </row>
    <row r="69" spans="3:25" x14ac:dyDescent="0.25">
      <c r="C69" s="1">
        <v>7.0780000000000001E-3</v>
      </c>
      <c r="D69" s="1">
        <v>2.12E-6</v>
      </c>
      <c r="E69">
        <v>6.8699999999999997E-2</v>
      </c>
      <c r="H69">
        <f t="shared" si="0"/>
        <v>10.616999999999999</v>
      </c>
      <c r="I69" s="1">
        <f t="shared" si="1"/>
        <v>2.2508039999999998E-5</v>
      </c>
      <c r="J69" s="1">
        <f>(I69/total!$H$196)/(LN(H69)-LN(H68))</f>
        <v>0.32558936461979238</v>
      </c>
      <c r="K69" s="1">
        <f>J69*H69</f>
        <v>3.4567822841683356</v>
      </c>
      <c r="M69" s="1"/>
      <c r="N69" s="1"/>
      <c r="R69" s="1"/>
      <c r="S69" s="1"/>
      <c r="T69" s="1"/>
      <c r="U69" s="1"/>
      <c r="V69" s="1"/>
      <c r="W69" s="1">
        <v>3.8749000000000001E-3</v>
      </c>
      <c r="X69" s="1">
        <v>3.0757999999999999E-5</v>
      </c>
      <c r="Y69">
        <v>1.8E-3</v>
      </c>
    </row>
    <row r="70" spans="3:25" x14ac:dyDescent="0.25">
      <c r="C70" s="1">
        <v>7.4136999999999996E-3</v>
      </c>
      <c r="D70" s="1">
        <v>1.8300000000000001E-6</v>
      </c>
      <c r="E70">
        <v>7.3899999999999993E-2</v>
      </c>
      <c r="H70">
        <f t="shared" ref="H70:H133" si="2">(C70*3/2)*1000</f>
        <v>11.12055</v>
      </c>
      <c r="I70" s="1">
        <f t="shared" si="1"/>
        <v>2.0350606499999999E-5</v>
      </c>
      <c r="J70" s="1">
        <f>(I70/total!$H$196)/(LN(H70)-LN(H69))</f>
        <v>0.29447588170326061</v>
      </c>
      <c r="K70" s="1">
        <f>J70*H70</f>
        <v>3.2747337662751947</v>
      </c>
      <c r="M70" s="1"/>
      <c r="N70" s="1"/>
      <c r="R70" s="1"/>
      <c r="S70" s="1"/>
      <c r="T70" s="1"/>
      <c r="U70" s="1"/>
      <c r="V70" s="1"/>
      <c r="W70" s="1">
        <v>4.0587000000000002E-3</v>
      </c>
      <c r="X70" s="1">
        <v>3.0389500000000001E-5</v>
      </c>
      <c r="Y70">
        <v>1.8E-3</v>
      </c>
    </row>
    <row r="71" spans="3:25" x14ac:dyDescent="0.25">
      <c r="C71" s="1">
        <v>7.7654000000000004E-3</v>
      </c>
      <c r="D71" s="1">
        <v>1.9599999999999999E-6</v>
      </c>
      <c r="E71">
        <v>7.1400000000000005E-2</v>
      </c>
      <c r="H71">
        <f t="shared" si="2"/>
        <v>11.648100000000001</v>
      </c>
      <c r="I71" s="1">
        <f t="shared" ref="I71:I134" si="3">D71*H71</f>
        <v>2.2830276000000002E-5</v>
      </c>
      <c r="J71" s="1">
        <f>(I71/total!$H$196)/(LN(H71)-LN(H70))</f>
        <v>0.33028523697994377</v>
      </c>
      <c r="K71" s="1">
        <f>J71*H71</f>
        <v>3.8471954688660834</v>
      </c>
      <c r="M71" s="1"/>
      <c r="N71" s="1"/>
      <c r="R71" s="1"/>
      <c r="S71" s="1"/>
      <c r="T71" s="1"/>
      <c r="U71" s="1"/>
      <c r="V71" s="1"/>
      <c r="W71" s="1">
        <v>4.2512000000000001E-3</v>
      </c>
      <c r="X71" s="1">
        <v>3.0065200000000001E-5</v>
      </c>
      <c r="Y71">
        <v>1.9E-3</v>
      </c>
    </row>
    <row r="72" spans="3:25" x14ac:dyDescent="0.25">
      <c r="C72" s="1">
        <v>8.1337000000000007E-3</v>
      </c>
      <c r="D72" s="1">
        <v>1.7999999999999999E-6</v>
      </c>
      <c r="E72">
        <v>7.4499999999999997E-2</v>
      </c>
      <c r="H72">
        <f t="shared" si="2"/>
        <v>12.200550000000002</v>
      </c>
      <c r="I72" s="1">
        <f t="shared" si="3"/>
        <v>2.1960990000000001E-5</v>
      </c>
      <c r="J72" s="1">
        <f>(I72/total!$H$196)/(LN(H72)-LN(H71))</f>
        <v>0.31778040746278924</v>
      </c>
      <c r="K72" s="1">
        <f>J72*H72</f>
        <v>3.8770957502701338</v>
      </c>
      <c r="M72" s="1"/>
      <c r="N72" s="1"/>
      <c r="R72" s="1"/>
      <c r="S72" s="1"/>
      <c r="T72" s="1"/>
      <c r="U72" s="1"/>
      <c r="V72" s="1"/>
      <c r="W72" s="1">
        <v>4.4529000000000001E-3</v>
      </c>
      <c r="X72" s="1">
        <v>2.9544599999999998E-5</v>
      </c>
      <c r="Y72">
        <v>1.9E-3</v>
      </c>
    </row>
    <row r="73" spans="3:25" x14ac:dyDescent="0.25">
      <c r="C73" s="1">
        <v>8.5194999999999993E-3</v>
      </c>
      <c r="D73" s="1">
        <v>1.7999999999999999E-6</v>
      </c>
      <c r="E73">
        <v>7.4499999999999997E-2</v>
      </c>
      <c r="H73">
        <f t="shared" si="2"/>
        <v>12.779249999999999</v>
      </c>
      <c r="I73" s="1">
        <f t="shared" si="3"/>
        <v>2.3002649999999999E-5</v>
      </c>
      <c r="J73" s="1">
        <f>(I73/total!$H$196)/(LN(H73)-LN(H72))</f>
        <v>0.33282635945890426</v>
      </c>
      <c r="K73" s="1">
        <f>J73*H73</f>
        <v>4.2532712541152025</v>
      </c>
      <c r="M73" s="1"/>
      <c r="N73" s="1"/>
      <c r="R73" s="1"/>
      <c r="S73" s="1"/>
      <c r="T73" s="1"/>
      <c r="U73" s="1"/>
      <c r="V73" s="1"/>
      <c r="W73" s="1">
        <v>4.6641E-3</v>
      </c>
      <c r="X73" s="1">
        <v>2.89475E-5</v>
      </c>
      <c r="Y73">
        <v>1.9E-3</v>
      </c>
    </row>
    <row r="74" spans="3:25" x14ac:dyDescent="0.25">
      <c r="C74" s="1">
        <v>8.9236000000000003E-3</v>
      </c>
      <c r="D74" s="1">
        <v>1.8700000000000001E-6</v>
      </c>
      <c r="E74">
        <v>7.3099999999999998E-2</v>
      </c>
      <c r="H74">
        <f t="shared" si="2"/>
        <v>13.385400000000001</v>
      </c>
      <c r="I74" s="1">
        <f t="shared" si="3"/>
        <v>2.5030698000000002E-5</v>
      </c>
      <c r="J74" s="1">
        <f>(I74/total!$H$196)/(LN(H74)-LN(H73))</f>
        <v>0.36216972969285</v>
      </c>
      <c r="K74" s="1">
        <f>J74*H74</f>
        <v>4.8477866998306745</v>
      </c>
      <c r="M74" s="1"/>
      <c r="N74" s="1"/>
      <c r="R74" s="1"/>
      <c r="S74" s="1"/>
      <c r="T74" s="1"/>
      <c r="U74" s="1"/>
      <c r="V74" s="1"/>
      <c r="W74" s="1">
        <v>4.8853000000000004E-3</v>
      </c>
      <c r="X74" s="1">
        <v>2.83233E-5</v>
      </c>
      <c r="Y74">
        <v>1.9E-3</v>
      </c>
    </row>
    <row r="75" spans="3:25" x14ac:dyDescent="0.25">
      <c r="C75" s="1">
        <v>9.3469E-3</v>
      </c>
      <c r="D75" s="1">
        <v>1.86E-6</v>
      </c>
      <c r="E75">
        <v>7.3300000000000004E-2</v>
      </c>
      <c r="H75">
        <f t="shared" si="2"/>
        <v>14.020350000000001</v>
      </c>
      <c r="I75" s="1">
        <f t="shared" si="3"/>
        <v>2.6077850999999999E-5</v>
      </c>
      <c r="J75" s="1">
        <f>(I75/total!$H$196)/(LN(H75)-LN(H74))</f>
        <v>0.37729262885139347</v>
      </c>
      <c r="K75" s="1">
        <f>J75*H75</f>
        <v>5.2897747089166343</v>
      </c>
      <c r="M75" s="1"/>
      <c r="N75" s="1"/>
      <c r="R75" s="1"/>
      <c r="S75" s="1"/>
      <c r="T75" s="1"/>
      <c r="U75" s="1"/>
      <c r="V75" s="1"/>
      <c r="W75" s="1">
        <v>5.1171000000000003E-3</v>
      </c>
      <c r="X75" s="1">
        <v>2.7521700000000001E-5</v>
      </c>
      <c r="Y75">
        <v>1.9E-3</v>
      </c>
    </row>
    <row r="76" spans="3:25" x14ac:dyDescent="0.25">
      <c r="C76" s="1">
        <v>9.7903E-3</v>
      </c>
      <c r="D76" s="1">
        <v>1.7E-6</v>
      </c>
      <c r="E76">
        <v>7.6700000000000004E-2</v>
      </c>
      <c r="H76">
        <f t="shared" si="2"/>
        <v>14.685449999999999</v>
      </c>
      <c r="I76" s="1">
        <f t="shared" si="3"/>
        <v>2.4965265000000001E-5</v>
      </c>
      <c r="J76" s="1">
        <f>(I76/total!$H$196)/(LN(H76)-LN(H75))</f>
        <v>0.36117962019617206</v>
      </c>
      <c r="K76" s="1">
        <f>J76*H76</f>
        <v>5.304085253409875</v>
      </c>
      <c r="M76" s="1"/>
      <c r="N76" s="1"/>
      <c r="R76" s="1"/>
      <c r="S76" s="1"/>
      <c r="T76" s="1"/>
      <c r="U76" s="1"/>
      <c r="V76" s="1"/>
      <c r="W76" s="1">
        <v>5.3597999999999996E-3</v>
      </c>
      <c r="X76" s="1">
        <v>2.6843200000000001E-5</v>
      </c>
      <c r="Y76">
        <v>2E-3</v>
      </c>
    </row>
    <row r="77" spans="3:25" x14ac:dyDescent="0.25">
      <c r="C77" s="1">
        <v>1.0255E-2</v>
      </c>
      <c r="D77" s="1">
        <v>1.57E-6</v>
      </c>
      <c r="E77">
        <v>7.9799999999999996E-2</v>
      </c>
      <c r="H77">
        <f t="shared" si="2"/>
        <v>15.3825</v>
      </c>
      <c r="I77" s="1">
        <f t="shared" si="3"/>
        <v>2.4150525E-5</v>
      </c>
      <c r="J77" s="1">
        <f>(I77/total!$H$196)/(LN(H77)-LN(H76))</f>
        <v>0.34919717917193693</v>
      </c>
      <c r="K77" s="1">
        <f>J77*H77</f>
        <v>5.3715256086123198</v>
      </c>
      <c r="M77" s="1"/>
      <c r="N77" s="1"/>
      <c r="R77" s="1"/>
      <c r="S77" s="1"/>
      <c r="T77" s="1"/>
      <c r="U77" s="1"/>
      <c r="V77" s="1"/>
      <c r="W77" s="1">
        <v>5.6140000000000001E-3</v>
      </c>
      <c r="X77" s="1">
        <v>2.60872E-5</v>
      </c>
      <c r="Y77">
        <v>2E-3</v>
      </c>
    </row>
    <row r="78" spans="3:25" x14ac:dyDescent="0.25">
      <c r="C78" s="1">
        <v>1.0741000000000001E-2</v>
      </c>
      <c r="D78" s="1">
        <v>1.5400000000000001E-6</v>
      </c>
      <c r="E78">
        <v>8.0600000000000005E-2</v>
      </c>
      <c r="H78">
        <f t="shared" si="2"/>
        <v>16.111499999999999</v>
      </c>
      <c r="I78" s="1">
        <f t="shared" si="3"/>
        <v>2.4811709999999999E-5</v>
      </c>
      <c r="J78" s="1">
        <f>(I78/total!$H$196)/(LN(H78)-LN(H77))</f>
        <v>0.35930353535670462</v>
      </c>
      <c r="K78" s="1">
        <f>J78*H78</f>
        <v>5.7889189098995466</v>
      </c>
      <c r="M78" s="1"/>
      <c r="N78" s="1"/>
      <c r="R78" s="1"/>
      <c r="S78" s="1"/>
      <c r="T78" s="1"/>
      <c r="U78" s="1"/>
      <c r="V78" s="1"/>
      <c r="W78" s="1">
        <v>5.8802999999999998E-3</v>
      </c>
      <c r="X78" s="1">
        <v>2.5243299999999999E-5</v>
      </c>
      <c r="Y78">
        <v>2E-3</v>
      </c>
    </row>
    <row r="79" spans="3:25" x14ac:dyDescent="0.25">
      <c r="C79" s="1">
        <v>1.1251000000000001E-2</v>
      </c>
      <c r="D79" s="1">
        <v>1.5E-6</v>
      </c>
      <c r="E79">
        <v>8.1600000000000006E-2</v>
      </c>
      <c r="H79">
        <f t="shared" si="2"/>
        <v>16.876500000000004</v>
      </c>
      <c r="I79" s="1">
        <f t="shared" si="3"/>
        <v>2.5314750000000007E-5</v>
      </c>
      <c r="J79" s="1">
        <f>(I79/total!$H$196)/(LN(H79)-LN(H78))</f>
        <v>0.36590842080174285</v>
      </c>
      <c r="K79" s="1">
        <f>J79*H79</f>
        <v>6.1752534636606145</v>
      </c>
      <c r="M79" s="1"/>
      <c r="N79" s="1"/>
      <c r="R79" s="1"/>
      <c r="S79" s="1"/>
      <c r="T79" s="1"/>
      <c r="U79" s="1"/>
      <c r="V79" s="1"/>
      <c r="W79" s="1">
        <v>6.1593000000000004E-3</v>
      </c>
      <c r="X79" s="1">
        <v>2.44001E-5</v>
      </c>
      <c r="Y79">
        <v>2.0999999999999999E-3</v>
      </c>
    </row>
    <row r="80" spans="3:25" x14ac:dyDescent="0.25">
      <c r="C80" s="1">
        <v>1.1783999999999999E-2</v>
      </c>
      <c r="D80" s="1">
        <v>1.35E-6</v>
      </c>
      <c r="E80">
        <v>8.6099999999999996E-2</v>
      </c>
      <c r="H80">
        <f t="shared" si="2"/>
        <v>17.675999999999998</v>
      </c>
      <c r="I80" s="1">
        <f t="shared" si="3"/>
        <v>2.3862599999999997E-5</v>
      </c>
      <c r="J80" s="1">
        <f>(I80/total!$H$196)/(LN(H80)-LN(H79))</f>
        <v>0.34568722116188877</v>
      </c>
      <c r="K80" s="1">
        <f>J80*H80</f>
        <v>6.1103673212575451</v>
      </c>
      <c r="M80" s="1"/>
      <c r="N80" s="1"/>
      <c r="R80" s="1"/>
      <c r="S80" s="1"/>
      <c r="T80" s="1"/>
      <c r="U80" s="1"/>
      <c r="V80" s="1"/>
      <c r="W80" s="1">
        <v>6.4514000000000004E-3</v>
      </c>
      <c r="X80" s="1">
        <v>2.3561300000000001E-5</v>
      </c>
      <c r="Y80">
        <v>2.0999999999999999E-3</v>
      </c>
    </row>
    <row r="81" spans="3:25" x14ac:dyDescent="0.25">
      <c r="C81" s="1">
        <v>1.2343E-2</v>
      </c>
      <c r="D81" s="1">
        <v>1.48E-6</v>
      </c>
      <c r="E81">
        <v>8.2199999999999995E-2</v>
      </c>
      <c r="H81">
        <f t="shared" si="2"/>
        <v>18.514499999999998</v>
      </c>
      <c r="I81" s="1">
        <f t="shared" si="3"/>
        <v>2.7401459999999999E-5</v>
      </c>
      <c r="J81" s="1">
        <f>(I81/total!$H$196)/(LN(H81)-LN(H80))</f>
        <v>0.39643279342505755</v>
      </c>
      <c r="K81" s="1">
        <f>J81*H81</f>
        <v>7.3397549538682272</v>
      </c>
      <c r="M81" s="1"/>
      <c r="N81" s="1"/>
      <c r="R81" s="1"/>
      <c r="S81" s="1"/>
      <c r="T81" s="1"/>
      <c r="U81" s="1"/>
      <c r="V81" s="1"/>
      <c r="W81" s="1">
        <v>6.7574000000000002E-3</v>
      </c>
      <c r="X81" s="1">
        <v>2.2627199999999999E-5</v>
      </c>
      <c r="Y81">
        <v>2.0999999999999999E-3</v>
      </c>
    </row>
    <row r="82" spans="3:25" x14ac:dyDescent="0.25">
      <c r="C82" s="1">
        <v>1.2929E-2</v>
      </c>
      <c r="D82" s="1">
        <v>1.35E-6</v>
      </c>
      <c r="E82">
        <v>8.6099999999999996E-2</v>
      </c>
      <c r="H82">
        <f t="shared" si="2"/>
        <v>19.3935</v>
      </c>
      <c r="I82" s="1">
        <f t="shared" si="3"/>
        <v>2.6181224999999998E-5</v>
      </c>
      <c r="J82" s="1">
        <f>(I82/total!$H$196)/(LN(H82)-LN(H81))</f>
        <v>0.37847411974071432</v>
      </c>
      <c r="K82" s="1">
        <f>J82*H82</f>
        <v>7.339937841191543</v>
      </c>
      <c r="M82" s="1"/>
      <c r="N82" s="1"/>
      <c r="R82" s="1"/>
      <c r="S82" s="1"/>
      <c r="T82" s="1"/>
      <c r="U82" s="1"/>
      <c r="V82" s="1"/>
      <c r="W82" s="1">
        <v>7.0780000000000001E-3</v>
      </c>
      <c r="X82" s="1">
        <v>2.16543E-5</v>
      </c>
      <c r="Y82">
        <v>2.2000000000000001E-3</v>
      </c>
    </row>
    <row r="83" spans="3:25" x14ac:dyDescent="0.25">
      <c r="C83" s="1">
        <v>1.3542E-2</v>
      </c>
      <c r="D83" s="1">
        <v>1.31E-6</v>
      </c>
      <c r="E83">
        <v>8.7400000000000005E-2</v>
      </c>
      <c r="H83">
        <f t="shared" si="2"/>
        <v>20.313000000000002</v>
      </c>
      <c r="I83" s="1">
        <f t="shared" si="3"/>
        <v>2.6610030000000003E-5</v>
      </c>
      <c r="J83" s="1">
        <f>(I83/total!$H$196)/(LN(H83)-LN(H82))</f>
        <v>0.38517639909847029</v>
      </c>
      <c r="K83" s="1">
        <f>J83*H83</f>
        <v>7.8240881948872278</v>
      </c>
      <c r="M83" s="1"/>
      <c r="N83" s="1"/>
      <c r="R83" s="1"/>
      <c r="S83" s="1"/>
      <c r="T83" s="1"/>
      <c r="U83" s="1"/>
      <c r="V83" s="1"/>
      <c r="W83" s="1">
        <v>7.4136999999999996E-3</v>
      </c>
      <c r="X83" s="1">
        <v>2.08119E-5</v>
      </c>
      <c r="Y83">
        <v>2.2000000000000001E-3</v>
      </c>
    </row>
    <row r="84" spans="3:25" x14ac:dyDescent="0.25">
      <c r="C84" s="1">
        <v>1.4184E-2</v>
      </c>
      <c r="D84" s="1">
        <v>1.08E-6</v>
      </c>
      <c r="E84">
        <v>9.6199999999999994E-2</v>
      </c>
      <c r="H84">
        <f t="shared" si="2"/>
        <v>21.276</v>
      </c>
      <c r="I84" s="1">
        <f t="shared" si="3"/>
        <v>2.2978080000000001E-5</v>
      </c>
      <c r="J84" s="1">
        <f>(I84/total!$H$196)/(LN(H84)-LN(H83))</f>
        <v>0.33263686136416104</v>
      </c>
      <c r="K84" s="1">
        <f>J84*H84</f>
        <v>7.07718186238389</v>
      </c>
      <c r="M84" s="1"/>
      <c r="N84" s="1"/>
      <c r="R84" s="1"/>
      <c r="S84" s="1"/>
      <c r="T84" s="1"/>
      <c r="U84" s="1"/>
      <c r="V84" s="1"/>
      <c r="W84" s="1">
        <v>7.7654000000000004E-3</v>
      </c>
      <c r="X84" s="1">
        <v>2.0049599999999999E-5</v>
      </c>
      <c r="Y84">
        <v>2.3E-3</v>
      </c>
    </row>
    <row r="85" spans="3:25" x14ac:dyDescent="0.25">
      <c r="C85" s="1">
        <v>1.4857E-2</v>
      </c>
      <c r="D85" s="1">
        <v>1.0100000000000001E-6</v>
      </c>
      <c r="E85">
        <v>9.9500000000000005E-2</v>
      </c>
      <c r="H85">
        <f t="shared" si="2"/>
        <v>22.285499999999999</v>
      </c>
      <c r="I85" s="1">
        <f t="shared" si="3"/>
        <v>2.2508355E-5</v>
      </c>
      <c r="J85" s="1">
        <f>(I85/total!$H$196)/(LN(H85)-LN(H84))</f>
        <v>0.32557014854916277</v>
      </c>
      <c r="K85" s="1">
        <f>J85*H85</f>
        <v>7.2554935454923664</v>
      </c>
      <c r="M85" s="1"/>
      <c r="N85" s="1"/>
      <c r="R85" s="1"/>
      <c r="S85" s="1"/>
      <c r="T85" s="1"/>
      <c r="U85" s="1"/>
      <c r="V85" s="1"/>
      <c r="W85" s="1">
        <v>8.1337000000000007E-3</v>
      </c>
      <c r="X85" s="1">
        <v>1.9162300000000001E-5</v>
      </c>
      <c r="Y85">
        <v>2.3E-3</v>
      </c>
    </row>
    <row r="86" spans="3:25" x14ac:dyDescent="0.25">
      <c r="C86" s="1">
        <v>1.5561999999999999E-2</v>
      </c>
      <c r="D86" s="1">
        <v>1.1000000000000001E-6</v>
      </c>
      <c r="E86">
        <v>9.5299999999999996E-2</v>
      </c>
      <c r="H86">
        <f t="shared" si="2"/>
        <v>23.343</v>
      </c>
      <c r="I86" s="1">
        <f t="shared" si="3"/>
        <v>2.5677300000000002E-5</v>
      </c>
      <c r="J86" s="1">
        <f>(I86/total!$H$196)/(LN(H86)-LN(H85))</f>
        <v>0.37137227266948508</v>
      </c>
      <c r="K86" s="1">
        <f>J86*H86</f>
        <v>8.6689429609237898</v>
      </c>
      <c r="M86" s="1"/>
      <c r="N86" s="1"/>
      <c r="R86" s="1"/>
      <c r="S86" s="1"/>
      <c r="T86" s="1"/>
      <c r="U86" s="1"/>
      <c r="V86" s="1"/>
      <c r="W86" s="1">
        <v>8.5194999999999993E-3</v>
      </c>
      <c r="X86" s="1">
        <v>1.8456699999999999E-5</v>
      </c>
      <c r="Y86">
        <v>2.3999999999999998E-3</v>
      </c>
    </row>
    <row r="87" spans="3:25" x14ac:dyDescent="0.25">
      <c r="C87" s="1">
        <v>1.6299999999999999E-2</v>
      </c>
      <c r="D87" s="1">
        <v>8.2999999999999999E-7</v>
      </c>
      <c r="E87">
        <v>0.10979999999999999</v>
      </c>
      <c r="H87">
        <f t="shared" si="2"/>
        <v>24.45</v>
      </c>
      <c r="I87" s="1">
        <f t="shared" si="3"/>
        <v>2.0293499999999998E-5</v>
      </c>
      <c r="J87" s="1">
        <f>(I87/total!$H$196)/(LN(H87)-LN(H86))</f>
        <v>0.29368247060985364</v>
      </c>
      <c r="K87" s="1">
        <f>J87*H87</f>
        <v>7.1805364064109209</v>
      </c>
      <c r="M87" s="1"/>
      <c r="N87" s="1"/>
      <c r="R87" s="1"/>
      <c r="S87" s="1"/>
      <c r="T87" s="1"/>
      <c r="U87" s="1"/>
      <c r="V87" s="1"/>
      <c r="W87" s="1">
        <v>8.9236000000000003E-3</v>
      </c>
      <c r="X87" s="1">
        <v>1.7593900000000001E-5</v>
      </c>
      <c r="Y87">
        <v>2.3999999999999998E-3</v>
      </c>
    </row>
    <row r="88" spans="3:25" x14ac:dyDescent="0.25">
      <c r="C88" s="1">
        <v>1.7073000000000001E-2</v>
      </c>
      <c r="D88" s="1">
        <v>9.5000000000000001E-7</v>
      </c>
      <c r="E88">
        <v>0.1026</v>
      </c>
      <c r="H88">
        <f t="shared" si="2"/>
        <v>25.609500000000001</v>
      </c>
      <c r="I88" s="1">
        <f t="shared" si="3"/>
        <v>2.4329025000000002E-5</v>
      </c>
      <c r="J88" s="1">
        <f>(I88/total!$H$196)/(LN(H88)-LN(H87))</f>
        <v>0.35208283829033732</v>
      </c>
      <c r="K88" s="1">
        <f>J88*H88</f>
        <v>9.0166654471963934</v>
      </c>
      <c r="M88" s="1"/>
      <c r="N88" s="1"/>
      <c r="R88" s="1"/>
      <c r="S88" s="1"/>
      <c r="T88" s="1"/>
      <c r="U88" s="1"/>
      <c r="V88" s="1"/>
      <c r="W88" s="1">
        <v>9.3469E-3</v>
      </c>
      <c r="X88" s="1">
        <v>1.68998E-5</v>
      </c>
      <c r="Y88">
        <v>2.5000000000000001E-3</v>
      </c>
    </row>
    <row r="89" spans="3:25" x14ac:dyDescent="0.25">
      <c r="C89" s="1">
        <v>1.7883E-2</v>
      </c>
      <c r="D89" s="1">
        <v>8.5000000000000001E-7</v>
      </c>
      <c r="E89">
        <v>0.1085</v>
      </c>
      <c r="H89">
        <f t="shared" si="2"/>
        <v>26.8245</v>
      </c>
      <c r="I89" s="1">
        <f t="shared" si="3"/>
        <v>2.2800825000000002E-5</v>
      </c>
      <c r="J89" s="1">
        <f>(I89/total!$H$196)/(LN(H89)-LN(H88))</f>
        <v>0.32983110246992098</v>
      </c>
      <c r="K89" s="1">
        <f>J89*H89</f>
        <v>8.8475544082043953</v>
      </c>
      <c r="M89" s="1"/>
      <c r="N89" s="1"/>
      <c r="R89" s="1"/>
      <c r="S89" s="1"/>
      <c r="T89" s="1"/>
      <c r="U89" s="1"/>
      <c r="V89" s="1"/>
      <c r="W89" s="1">
        <v>9.7903E-3</v>
      </c>
      <c r="X89" s="1">
        <v>1.6143399999999999E-5</v>
      </c>
      <c r="Y89">
        <v>2.5000000000000001E-3</v>
      </c>
    </row>
    <row r="90" spans="3:25" x14ac:dyDescent="0.25">
      <c r="C90" s="1">
        <v>1.8731000000000001E-2</v>
      </c>
      <c r="D90" s="1">
        <v>7.0999999999999998E-7</v>
      </c>
      <c r="E90">
        <v>0.1187</v>
      </c>
      <c r="H90">
        <f t="shared" si="2"/>
        <v>28.096500000000002</v>
      </c>
      <c r="I90" s="1">
        <f t="shared" si="3"/>
        <v>1.9948515000000002E-5</v>
      </c>
      <c r="J90" s="1">
        <f>(I90/total!$H$196)/(LN(H90)-LN(H89))</f>
        <v>0.28871297821071434</v>
      </c>
      <c r="K90" s="1">
        <f>J90*H90</f>
        <v>8.1118241922973358</v>
      </c>
      <c r="M90" s="1"/>
      <c r="N90" s="1"/>
      <c r="R90" s="1"/>
      <c r="S90" s="1"/>
      <c r="T90" s="1"/>
      <c r="U90" s="1"/>
      <c r="V90" s="1"/>
      <c r="W90" s="1">
        <v>1.0255E-2</v>
      </c>
      <c r="X90" s="1">
        <v>1.5443100000000001E-5</v>
      </c>
      <c r="Y90">
        <v>2.5999999999999999E-3</v>
      </c>
    </row>
    <row r="91" spans="3:25" x14ac:dyDescent="0.25">
      <c r="C91" s="1">
        <v>1.9619999999999999E-2</v>
      </c>
      <c r="D91" s="1">
        <v>7.8000000000000005E-7</v>
      </c>
      <c r="E91">
        <v>0.1132</v>
      </c>
      <c r="H91">
        <f t="shared" si="2"/>
        <v>29.429999999999996</v>
      </c>
      <c r="I91" s="1">
        <f t="shared" si="3"/>
        <v>2.2955399999999997E-5</v>
      </c>
      <c r="J91" s="1">
        <f>(I91/total!$H$196)/(LN(H91)-LN(H90))</f>
        <v>0.33194342580603192</v>
      </c>
      <c r="K91" s="1">
        <f>J91*H91</f>
        <v>9.769095021471518</v>
      </c>
      <c r="M91" s="1"/>
      <c r="N91" s="1"/>
      <c r="R91" s="1"/>
      <c r="S91" s="1"/>
      <c r="T91" s="1"/>
      <c r="U91" s="1"/>
      <c r="V91" s="1"/>
      <c r="W91" s="1">
        <v>1.0741000000000001E-2</v>
      </c>
      <c r="X91" s="1">
        <v>1.4838799999999999E-5</v>
      </c>
      <c r="Y91">
        <v>2.5999999999999999E-3</v>
      </c>
    </row>
    <row r="92" spans="3:25" x14ac:dyDescent="0.25">
      <c r="C92" s="1">
        <v>2.0549999999999999E-2</v>
      </c>
      <c r="D92" s="1">
        <v>6.3E-7</v>
      </c>
      <c r="E92">
        <v>0.126</v>
      </c>
      <c r="H92">
        <f t="shared" si="2"/>
        <v>30.824999999999999</v>
      </c>
      <c r="I92" s="1">
        <f t="shared" si="3"/>
        <v>1.941975E-5</v>
      </c>
      <c r="J92" s="1">
        <f>(I92/total!$H$196)/(LN(H92)-LN(H91))</f>
        <v>0.28116870973135294</v>
      </c>
      <c r="K92" s="1">
        <f>J92*H92</f>
        <v>8.6670254774689539</v>
      </c>
      <c r="M92" s="1"/>
      <c r="N92" s="1"/>
      <c r="R92" s="1"/>
      <c r="S92" s="1"/>
      <c r="T92" s="1"/>
      <c r="U92" s="1"/>
      <c r="V92" s="1"/>
      <c r="W92" s="1">
        <v>1.1251000000000001E-2</v>
      </c>
      <c r="X92" s="1">
        <v>1.4043099999999999E-5</v>
      </c>
      <c r="Y92">
        <v>2.7000000000000001E-3</v>
      </c>
    </row>
    <row r="93" spans="3:25" x14ac:dyDescent="0.25">
      <c r="C93" s="1">
        <v>2.1524999999999999E-2</v>
      </c>
      <c r="D93" s="1">
        <v>5.0999999999999999E-7</v>
      </c>
      <c r="E93">
        <v>0.14000000000000001</v>
      </c>
      <c r="H93">
        <f t="shared" si="2"/>
        <v>32.287499999999994</v>
      </c>
      <c r="I93" s="1">
        <f t="shared" si="3"/>
        <v>1.6466624999999998E-5</v>
      </c>
      <c r="J93" s="1">
        <f>(I93/total!$H$196)/(LN(H93)-LN(H92))</f>
        <v>0.23819269124480441</v>
      </c>
      <c r="K93" s="1">
        <f>J93*H93</f>
        <v>7.6906465185666208</v>
      </c>
      <c r="M93" s="1"/>
      <c r="N93" s="1"/>
      <c r="R93" s="1"/>
      <c r="S93" s="1"/>
      <c r="T93" s="1"/>
      <c r="U93" s="1"/>
      <c r="V93" s="1"/>
      <c r="W93" s="1">
        <v>1.1783999999999999E-2</v>
      </c>
      <c r="X93" s="1">
        <v>1.33965E-5</v>
      </c>
      <c r="Y93">
        <v>2.8E-3</v>
      </c>
    </row>
    <row r="94" spans="3:25" x14ac:dyDescent="0.25">
      <c r="C94" s="1">
        <v>2.2546E-2</v>
      </c>
      <c r="D94" s="1">
        <v>4.4000000000000002E-7</v>
      </c>
      <c r="E94">
        <v>0.15079999999999999</v>
      </c>
      <c r="H94">
        <f t="shared" si="2"/>
        <v>33.819000000000003</v>
      </c>
      <c r="I94" s="1">
        <f t="shared" si="3"/>
        <v>1.4880360000000001E-5</v>
      </c>
      <c r="J94" s="1">
        <f>(I94/total!$H$196)/(LN(H94)-LN(H93))</f>
        <v>0.21530046453089172</v>
      </c>
      <c r="K94" s="1">
        <f>J94*H94</f>
        <v>7.2812464099702279</v>
      </c>
      <c r="M94" s="1"/>
      <c r="N94" s="1"/>
      <c r="R94" s="1"/>
      <c r="S94" s="1"/>
      <c r="T94" s="1"/>
      <c r="U94" s="1"/>
      <c r="V94" s="1"/>
      <c r="W94" s="1">
        <v>1.2343E-2</v>
      </c>
      <c r="X94" s="1">
        <v>1.2724999999999999E-5</v>
      </c>
      <c r="Y94">
        <v>2.8999999999999998E-3</v>
      </c>
    </row>
    <row r="95" spans="3:25" x14ac:dyDescent="0.25">
      <c r="C95" s="1">
        <v>2.3616000000000002E-2</v>
      </c>
      <c r="D95" s="1">
        <v>5.9999999999999997E-7</v>
      </c>
      <c r="E95">
        <v>0.12909999999999999</v>
      </c>
      <c r="H95">
        <f t="shared" si="2"/>
        <v>35.424000000000007</v>
      </c>
      <c r="I95" s="1">
        <f t="shared" si="3"/>
        <v>2.1254400000000004E-5</v>
      </c>
      <c r="J95" s="1">
        <f>(I95/total!$H$196)/(LN(H95)-LN(H94))</f>
        <v>0.30736468916654636</v>
      </c>
      <c r="K95" s="1">
        <f>J95*H95</f>
        <v>10.88808674903574</v>
      </c>
      <c r="M95" s="1"/>
      <c r="N95" s="1"/>
      <c r="R95" s="1"/>
      <c r="S95" s="1"/>
      <c r="T95" s="1"/>
      <c r="U95" s="1"/>
      <c r="V95" s="1"/>
      <c r="W95" s="1">
        <v>1.2929E-2</v>
      </c>
      <c r="X95" s="1">
        <v>1.2021800000000001E-5</v>
      </c>
      <c r="Y95">
        <v>2.8999999999999998E-3</v>
      </c>
    </row>
    <row r="96" spans="3:25" x14ac:dyDescent="0.25">
      <c r="C96" s="1">
        <v>2.4736000000000001E-2</v>
      </c>
      <c r="D96" s="1">
        <v>4.4999999999999998E-7</v>
      </c>
      <c r="E96">
        <v>0.14910000000000001</v>
      </c>
      <c r="H96">
        <f t="shared" si="2"/>
        <v>37.103999999999999</v>
      </c>
      <c r="I96" s="1">
        <f t="shared" si="3"/>
        <v>1.6696799999999999E-5</v>
      </c>
      <c r="J96" s="1">
        <f>(I96/total!$H$196)/(LN(H96)-LN(H95))</f>
        <v>0.24162065401391489</v>
      </c>
      <c r="K96" s="1">
        <f>J96*H96</f>
        <v>8.9650927465322976</v>
      </c>
      <c r="M96" s="1"/>
      <c r="N96" s="1"/>
      <c r="R96" s="1"/>
      <c r="S96" s="1"/>
      <c r="T96" s="1"/>
      <c r="U96" s="1"/>
      <c r="V96" s="1"/>
      <c r="W96" s="1">
        <v>1.3542E-2</v>
      </c>
      <c r="X96" s="1">
        <v>1.13247E-5</v>
      </c>
      <c r="Y96">
        <v>3.0000000000000001E-3</v>
      </c>
    </row>
    <row r="97" spans="3:25" x14ac:dyDescent="0.25">
      <c r="C97" s="1">
        <v>2.5909000000000001E-2</v>
      </c>
      <c r="D97" s="1">
        <v>3.4999999999999998E-7</v>
      </c>
      <c r="E97">
        <v>0.16900000000000001</v>
      </c>
      <c r="H97">
        <f t="shared" si="2"/>
        <v>38.863500000000002</v>
      </c>
      <c r="I97" s="1">
        <f t="shared" si="3"/>
        <v>1.3602225E-5</v>
      </c>
      <c r="J97" s="1">
        <f>(I97/total!$H$196)/(LN(H97)-LN(H96))</f>
        <v>0.19685793417922393</v>
      </c>
      <c r="K97" s="1">
        <f>J97*H97</f>
        <v>7.6505883249742697</v>
      </c>
      <c r="M97" s="1"/>
      <c r="N97" s="1"/>
      <c r="R97" s="1"/>
      <c r="S97" s="1"/>
      <c r="T97" s="1"/>
      <c r="U97" s="1"/>
      <c r="V97" s="1"/>
      <c r="W97" s="1">
        <v>1.4184E-2</v>
      </c>
      <c r="X97" s="1">
        <v>1.0579400000000001E-5</v>
      </c>
      <c r="Y97">
        <v>3.0999999999999999E-3</v>
      </c>
    </row>
    <row r="98" spans="3:25" x14ac:dyDescent="0.25">
      <c r="C98" s="1">
        <v>2.7137999999999999E-2</v>
      </c>
      <c r="D98" s="1">
        <v>2.4999999999999999E-7</v>
      </c>
      <c r="E98">
        <v>0.2</v>
      </c>
      <c r="H98">
        <f t="shared" si="2"/>
        <v>40.707000000000001</v>
      </c>
      <c r="I98" s="1">
        <f t="shared" si="3"/>
        <v>1.017675E-5</v>
      </c>
      <c r="J98" s="1">
        <f>(I98/total!$H$196)/(LN(H98)-LN(H97))</f>
        <v>0.14723884775660659</v>
      </c>
      <c r="K98" s="1">
        <f>J98*H98</f>
        <v>5.9936517756281846</v>
      </c>
      <c r="M98" s="1"/>
      <c r="N98" s="1"/>
      <c r="R98" s="1"/>
      <c r="S98" s="1"/>
      <c r="T98" s="1"/>
      <c r="U98" s="1"/>
      <c r="V98" s="1"/>
      <c r="W98" s="1">
        <v>1.4857E-2</v>
      </c>
      <c r="X98" s="1">
        <v>9.7510099999999993E-6</v>
      </c>
      <c r="Y98">
        <v>3.3E-3</v>
      </c>
    </row>
    <row r="99" spans="3:25" x14ac:dyDescent="0.25">
      <c r="C99" s="1">
        <v>2.8424999999999999E-2</v>
      </c>
      <c r="D99" s="1">
        <v>2.6E-7</v>
      </c>
      <c r="E99">
        <v>0.1961</v>
      </c>
      <c r="H99">
        <f t="shared" si="2"/>
        <v>42.637499999999996</v>
      </c>
      <c r="I99" s="1">
        <f t="shared" si="3"/>
        <v>1.1085749999999998E-5</v>
      </c>
      <c r="J99" s="1">
        <f>(I99/total!$H$196)/(LN(H99)-LN(H98))</f>
        <v>0.16042668675989069</v>
      </c>
      <c r="K99" s="1">
        <f>J99*H99</f>
        <v>6.8401928567248387</v>
      </c>
      <c r="M99" s="1"/>
      <c r="N99" s="1"/>
      <c r="R99" s="1"/>
      <c r="S99" s="1"/>
      <c r="T99" s="1"/>
      <c r="U99" s="1"/>
      <c r="V99" s="1"/>
      <c r="W99" s="1">
        <v>1.5561999999999999E-2</v>
      </c>
      <c r="X99" s="1">
        <v>9.00777E-6</v>
      </c>
      <c r="Y99">
        <v>3.3999999999999998E-3</v>
      </c>
    </row>
    <row r="100" spans="3:25" x14ac:dyDescent="0.25">
      <c r="C100" s="1">
        <v>2.9773999999999998E-2</v>
      </c>
      <c r="D100" s="1">
        <v>2.8000000000000002E-7</v>
      </c>
      <c r="E100">
        <v>0.189</v>
      </c>
      <c r="H100">
        <f t="shared" si="2"/>
        <v>44.661000000000001</v>
      </c>
      <c r="I100" s="1">
        <f t="shared" si="3"/>
        <v>1.2505080000000002E-5</v>
      </c>
      <c r="J100" s="1">
        <f>(I100/total!$H$196)/(LN(H100)-LN(H99))</f>
        <v>0.18083993107845558</v>
      </c>
      <c r="K100" s="1">
        <f>J100*H100</f>
        <v>8.0764921618949046</v>
      </c>
      <c r="M100" s="1"/>
      <c r="N100" s="1"/>
      <c r="R100" s="1"/>
      <c r="S100" s="1"/>
      <c r="T100" s="1"/>
      <c r="U100" s="1"/>
      <c r="V100" s="1"/>
      <c r="W100" s="1">
        <v>1.6299999999999999E-2</v>
      </c>
      <c r="X100" s="1">
        <v>8.2376099999999996E-6</v>
      </c>
      <c r="Y100">
        <v>3.5999999999999999E-3</v>
      </c>
    </row>
    <row r="101" spans="3:25" x14ac:dyDescent="0.25">
      <c r="C101" s="1">
        <v>3.1185999999999998E-2</v>
      </c>
      <c r="D101" s="1">
        <v>1.9000000000000001E-7</v>
      </c>
      <c r="E101">
        <v>0.22939999999999999</v>
      </c>
      <c r="H101">
        <f t="shared" si="2"/>
        <v>46.779000000000003</v>
      </c>
      <c r="I101" s="1">
        <f t="shared" si="3"/>
        <v>8.888010000000001E-6</v>
      </c>
      <c r="J101" s="1">
        <f>(I101/total!$H$196)/(LN(H101)-LN(H100))</f>
        <v>0.12862316489498338</v>
      </c>
      <c r="K101" s="1">
        <f>J101*H101</f>
        <v>6.016863030622428</v>
      </c>
      <c r="M101" s="1"/>
      <c r="N101" s="1"/>
      <c r="R101" s="1"/>
      <c r="S101" s="1"/>
      <c r="T101" s="1"/>
      <c r="U101" s="1"/>
      <c r="V101" s="1"/>
      <c r="W101" s="1">
        <v>1.7073000000000001E-2</v>
      </c>
      <c r="X101" s="1">
        <v>7.5316699999999998E-6</v>
      </c>
      <c r="Y101">
        <v>3.7000000000000002E-3</v>
      </c>
    </row>
    <row r="102" spans="3:25" x14ac:dyDescent="0.25">
      <c r="C102" s="1">
        <v>3.2665E-2</v>
      </c>
      <c r="D102" s="1">
        <v>1.4000000000000001E-7</v>
      </c>
      <c r="E102">
        <v>0.26729999999999998</v>
      </c>
      <c r="H102">
        <f t="shared" si="2"/>
        <v>48.997500000000002</v>
      </c>
      <c r="I102" s="1">
        <f t="shared" si="3"/>
        <v>6.8596500000000005E-6</v>
      </c>
      <c r="J102" s="1">
        <f>(I102/total!$H$196)/(LN(H102)-LN(H101))</f>
        <v>9.9267224262890572E-2</v>
      </c>
      <c r="K102" s="1">
        <f>J102*H102</f>
        <v>4.8638458208209814</v>
      </c>
      <c r="M102" s="1"/>
      <c r="N102" s="1"/>
      <c r="R102" s="1"/>
      <c r="S102" s="1"/>
      <c r="T102" s="1"/>
      <c r="U102" s="1"/>
      <c r="V102" s="1"/>
      <c r="W102" s="1">
        <v>1.7883E-2</v>
      </c>
      <c r="X102" s="1">
        <v>6.8282199999999998E-6</v>
      </c>
      <c r="Y102">
        <v>3.8999999999999998E-3</v>
      </c>
    </row>
    <row r="103" spans="3:25" x14ac:dyDescent="0.25">
      <c r="C103" s="1">
        <v>3.4215000000000002E-2</v>
      </c>
      <c r="D103" s="1">
        <v>1.4999999999999999E-7</v>
      </c>
      <c r="E103">
        <v>0.25819999999999999</v>
      </c>
      <c r="H103">
        <f t="shared" si="2"/>
        <v>51.322500000000005</v>
      </c>
      <c r="I103" s="1">
        <f t="shared" si="3"/>
        <v>7.6983750000000006E-6</v>
      </c>
      <c r="J103" s="1">
        <f>(I103/total!$H$196)/(LN(H103)-LN(H102))</f>
        <v>0.11134428637862559</v>
      </c>
      <c r="K103" s="1">
        <f>J103*H103</f>
        <v>5.714467137667012</v>
      </c>
      <c r="M103" s="1"/>
      <c r="N103" s="1"/>
      <c r="R103" s="1"/>
      <c r="S103" s="1"/>
      <c r="T103" s="1"/>
      <c r="U103" s="1"/>
      <c r="V103" s="1"/>
      <c r="W103" s="1">
        <v>1.8731000000000001E-2</v>
      </c>
      <c r="X103" s="1">
        <v>6.1153200000000003E-6</v>
      </c>
      <c r="Y103">
        <v>4.1000000000000003E-3</v>
      </c>
    </row>
    <row r="104" spans="3:25" x14ac:dyDescent="0.25">
      <c r="C104" s="1">
        <v>3.5838000000000002E-2</v>
      </c>
      <c r="D104" s="1">
        <v>1.9000000000000001E-7</v>
      </c>
      <c r="E104">
        <v>0.22939999999999999</v>
      </c>
      <c r="H104">
        <f t="shared" si="2"/>
        <v>53.756999999999998</v>
      </c>
      <c r="I104" s="1">
        <f t="shared" si="3"/>
        <v>1.0213830000000001E-5</v>
      </c>
      <c r="J104" s="1">
        <f>(I104/total!$H$196)/(LN(H104)-LN(H103))</f>
        <v>0.14777507987873673</v>
      </c>
      <c r="K104" s="1">
        <f>J104*H104</f>
        <v>7.94394496904125</v>
      </c>
      <c r="M104" s="1"/>
      <c r="N104" s="1"/>
      <c r="R104" s="1"/>
      <c r="S104" s="1"/>
      <c r="T104" s="1"/>
      <c r="U104" s="1"/>
      <c r="V104" s="1"/>
      <c r="W104" s="1">
        <v>1.9619999999999999E-2</v>
      </c>
      <c r="X104" s="1">
        <v>5.4891800000000002E-6</v>
      </c>
      <c r="Y104">
        <v>4.4000000000000003E-3</v>
      </c>
    </row>
    <row r="105" spans="3:25" x14ac:dyDescent="0.25">
      <c r="C105" s="1">
        <v>3.7537000000000001E-2</v>
      </c>
      <c r="D105" s="1">
        <v>1.4000000000000001E-7</v>
      </c>
      <c r="E105">
        <v>0.26729999999999998</v>
      </c>
      <c r="H105">
        <f t="shared" si="2"/>
        <v>56.305500000000002</v>
      </c>
      <c r="I105" s="1">
        <f t="shared" si="3"/>
        <v>7.8827700000000014E-6</v>
      </c>
      <c r="J105" s="1">
        <f>(I105/total!$H$196)/(LN(H105)-LN(H104))</f>
        <v>0.11411376582416889</v>
      </c>
      <c r="K105" s="1">
        <f>J105*H105</f>
        <v>6.4252326416127419</v>
      </c>
      <c r="M105" s="1"/>
      <c r="N105" s="1"/>
      <c r="R105" s="1"/>
      <c r="S105" s="1"/>
      <c r="T105" s="1"/>
      <c r="U105" s="1"/>
      <c r="V105" s="1"/>
      <c r="W105" s="1">
        <v>2.0549999999999999E-2</v>
      </c>
      <c r="X105" s="1">
        <v>4.8962900000000002E-6</v>
      </c>
      <c r="Y105">
        <v>4.5999999999999999E-3</v>
      </c>
    </row>
    <row r="106" spans="3:25" x14ac:dyDescent="0.25">
      <c r="C106" s="1">
        <v>3.9317999999999999E-2</v>
      </c>
      <c r="D106" s="1">
        <v>1.6999999999999999E-7</v>
      </c>
      <c r="E106">
        <v>0.24249999999999999</v>
      </c>
      <c r="H106">
        <f t="shared" si="2"/>
        <v>58.977000000000004</v>
      </c>
      <c r="I106" s="1">
        <f t="shared" si="3"/>
        <v>1.002609E-5</v>
      </c>
      <c r="J106" s="1">
        <f>(I106/total!$H$196)/(LN(H106)-LN(H105))</f>
        <v>0.1450254191400335</v>
      </c>
      <c r="K106" s="1">
        <f>J106*H106</f>
        <v>8.553164144621757</v>
      </c>
      <c r="M106" s="1"/>
      <c r="N106" s="1"/>
      <c r="R106" s="1"/>
      <c r="S106" s="1"/>
      <c r="T106" s="1"/>
      <c r="U106" s="1"/>
      <c r="V106" s="1"/>
      <c r="W106" s="1">
        <v>2.1524999999999999E-2</v>
      </c>
      <c r="X106" s="1">
        <v>4.3318700000000004E-6</v>
      </c>
      <c r="Y106">
        <v>4.8999999999999998E-3</v>
      </c>
    </row>
    <row r="107" spans="3:25" x14ac:dyDescent="0.25">
      <c r="C107" s="1">
        <v>4.1182999999999997E-2</v>
      </c>
      <c r="D107" s="1">
        <v>1.1999999999999999E-7</v>
      </c>
      <c r="E107">
        <v>0.28870000000000001</v>
      </c>
      <c r="H107">
        <f t="shared" si="2"/>
        <v>61.774499999999996</v>
      </c>
      <c r="I107" s="1">
        <f t="shared" si="3"/>
        <v>7.4129399999999992E-6</v>
      </c>
      <c r="J107" s="1">
        <f>(I107/total!$H$196)/(LN(H107)-LN(H106))</f>
        <v>0.10725493601395703</v>
      </c>
      <c r="K107" s="1">
        <f>J107*H107</f>
        <v>6.6256200447941875</v>
      </c>
      <c r="M107" s="1"/>
      <c r="N107" s="1"/>
      <c r="R107" s="1"/>
      <c r="S107" s="1"/>
      <c r="T107" s="1"/>
      <c r="U107" s="1"/>
      <c r="V107" s="1"/>
      <c r="W107" s="1">
        <v>2.2546E-2</v>
      </c>
      <c r="X107" s="1">
        <v>3.81077E-6</v>
      </c>
      <c r="Y107">
        <v>5.1999999999999998E-3</v>
      </c>
    </row>
    <row r="108" spans="3:25" x14ac:dyDescent="0.25">
      <c r="C108" s="1">
        <v>4.3137000000000002E-2</v>
      </c>
      <c r="D108" s="1">
        <v>8.0000000000000002E-8</v>
      </c>
      <c r="E108">
        <v>0.35360000000000003</v>
      </c>
      <c r="H108">
        <f t="shared" si="2"/>
        <v>64.705500000000001</v>
      </c>
      <c r="I108" s="1">
        <f t="shared" si="3"/>
        <v>5.1764400000000004E-6</v>
      </c>
      <c r="J108" s="1">
        <f>(I108/total!$H$196)/(LN(H108)-LN(H107))</f>
        <v>7.4875812016378288E-2</v>
      </c>
      <c r="K108" s="1">
        <f>J108*H108</f>
        <v>4.844876854425765</v>
      </c>
      <c r="M108" s="1"/>
      <c r="N108" s="1"/>
      <c r="R108" s="1"/>
      <c r="S108" s="1"/>
      <c r="T108" s="1"/>
      <c r="U108" s="1"/>
      <c r="V108" s="1"/>
      <c r="W108" s="1">
        <v>2.3616000000000002E-2</v>
      </c>
      <c r="X108" s="1">
        <v>3.34642E-6</v>
      </c>
      <c r="Y108">
        <v>5.5999999999999999E-3</v>
      </c>
    </row>
    <row r="109" spans="3:25" x14ac:dyDescent="0.25">
      <c r="C109" s="1">
        <v>4.5183000000000001E-2</v>
      </c>
      <c r="D109" s="1">
        <v>1.1999999999999999E-7</v>
      </c>
      <c r="E109">
        <v>0.28870000000000001</v>
      </c>
      <c r="H109">
        <f t="shared" si="2"/>
        <v>67.774500000000003</v>
      </c>
      <c r="I109" s="1">
        <f t="shared" si="3"/>
        <v>8.1329399999999991E-6</v>
      </c>
      <c r="J109" s="1">
        <f>(I109/total!$H$196)/(LN(H109)-LN(H108))</f>
        <v>0.117680735606012</v>
      </c>
      <c r="K109" s="1">
        <f>J109*H109</f>
        <v>7.9757530153296603</v>
      </c>
      <c r="M109" s="1"/>
      <c r="N109" s="1"/>
      <c r="R109" s="1"/>
      <c r="S109" s="1"/>
      <c r="T109" s="1"/>
      <c r="U109" s="1"/>
      <c r="V109" s="1"/>
      <c r="W109" s="1">
        <v>2.4736000000000001E-2</v>
      </c>
      <c r="X109" s="1">
        <v>2.8957699999999999E-6</v>
      </c>
      <c r="Y109">
        <v>6.0000000000000001E-3</v>
      </c>
    </row>
    <row r="110" spans="3:25" x14ac:dyDescent="0.25">
      <c r="C110" s="1">
        <v>4.7326E-2</v>
      </c>
      <c r="D110" s="1">
        <v>1.1000000000000001E-7</v>
      </c>
      <c r="E110">
        <v>0.30149999999999999</v>
      </c>
      <c r="H110">
        <f t="shared" si="2"/>
        <v>70.98899999999999</v>
      </c>
      <c r="I110" s="1">
        <f t="shared" si="3"/>
        <v>7.8087899999999998E-6</v>
      </c>
      <c r="J110" s="1">
        <f>(I110/total!$H$196)/(LN(H110)-LN(H109))</f>
        <v>0.11299258308493912</v>
      </c>
      <c r="K110" s="1">
        <f>J110*H110</f>
        <v>8.021230480616742</v>
      </c>
      <c r="M110" s="1"/>
      <c r="N110" s="1"/>
      <c r="R110" s="1"/>
      <c r="S110" s="1"/>
      <c r="T110" s="1"/>
      <c r="U110" s="1"/>
      <c r="V110" s="1"/>
      <c r="W110" s="1">
        <v>2.5909000000000001E-2</v>
      </c>
      <c r="X110" s="1">
        <v>2.5367799999999999E-6</v>
      </c>
      <c r="Y110">
        <v>6.4000000000000003E-3</v>
      </c>
    </row>
    <row r="111" spans="3:25" x14ac:dyDescent="0.25">
      <c r="C111" s="1">
        <v>4.9570999999999997E-2</v>
      </c>
      <c r="D111" s="1">
        <v>1.4999999999999999E-7</v>
      </c>
      <c r="E111">
        <v>0.25819999999999999</v>
      </c>
      <c r="H111">
        <f t="shared" si="2"/>
        <v>74.356499999999997</v>
      </c>
      <c r="I111" s="1">
        <f t="shared" si="3"/>
        <v>1.1153474999999999E-5</v>
      </c>
      <c r="J111" s="1">
        <f>(I111/total!$H$196)/(LN(H111)-LN(H110))</f>
        <v>0.16136470108837764</v>
      </c>
      <c r="K111" s="1">
        <f>J111*H111</f>
        <v>11.998514396477951</v>
      </c>
      <c r="M111" s="1"/>
      <c r="N111" s="1"/>
      <c r="R111" s="1"/>
      <c r="S111" s="1"/>
      <c r="T111" s="1"/>
      <c r="U111" s="1"/>
      <c r="V111" s="1"/>
      <c r="W111" s="1">
        <v>2.7137999999999999E-2</v>
      </c>
      <c r="X111" s="1">
        <v>2.24501E-6</v>
      </c>
      <c r="Y111">
        <v>6.7999999999999996E-3</v>
      </c>
    </row>
    <row r="112" spans="3:25" x14ac:dyDescent="0.25">
      <c r="C112" s="1">
        <v>5.1922000000000003E-2</v>
      </c>
      <c r="D112" s="1">
        <v>8.9999999999999999E-8</v>
      </c>
      <c r="E112">
        <v>0.33329999999999999</v>
      </c>
      <c r="H112">
        <f t="shared" si="2"/>
        <v>77.88300000000001</v>
      </c>
      <c r="I112" s="1">
        <f t="shared" si="3"/>
        <v>7.0094700000000008E-6</v>
      </c>
      <c r="J112" s="1">
        <f>(I112/total!$H$196)/(LN(H112)-LN(H111))</f>
        <v>0.10143154201846578</v>
      </c>
      <c r="K112" s="1">
        <f>J112*H112</f>
        <v>7.8997927870241718</v>
      </c>
      <c r="M112" s="1"/>
      <c r="N112" s="1"/>
      <c r="R112" s="1"/>
      <c r="S112" s="1"/>
      <c r="T112" s="1"/>
      <c r="U112" s="1"/>
      <c r="V112" s="1"/>
      <c r="W112" s="1">
        <v>2.8424999999999999E-2</v>
      </c>
      <c r="X112" s="1">
        <v>1.9535500000000001E-6</v>
      </c>
      <c r="Y112">
        <v>7.3000000000000001E-3</v>
      </c>
    </row>
    <row r="113" spans="3:25" x14ac:dyDescent="0.25">
      <c r="C113" s="1">
        <v>5.4385000000000003E-2</v>
      </c>
      <c r="D113" s="1">
        <v>1.4999999999999999E-7</v>
      </c>
      <c r="E113">
        <v>0.25819999999999999</v>
      </c>
      <c r="H113">
        <f t="shared" si="2"/>
        <v>81.577500000000001</v>
      </c>
      <c r="I113" s="1">
        <f t="shared" si="3"/>
        <v>1.2236624999999999E-5</v>
      </c>
      <c r="J113" s="1">
        <f>(I113/total!$H$196)/(LN(H113)-LN(H112))</f>
        <v>0.17703676155311115</v>
      </c>
      <c r="K113" s="1">
        <f>J113*H113</f>
        <v>14.442216415598926</v>
      </c>
      <c r="M113" s="1"/>
      <c r="N113" s="1"/>
      <c r="R113" s="1"/>
      <c r="S113" s="1"/>
      <c r="T113" s="1"/>
      <c r="U113" s="1"/>
      <c r="V113" s="1"/>
      <c r="W113" s="1">
        <v>2.9773999999999998E-2</v>
      </c>
      <c r="X113" s="1">
        <v>1.7247500000000001E-6</v>
      </c>
      <c r="Y113">
        <v>7.7999999999999996E-3</v>
      </c>
    </row>
    <row r="114" spans="3:25" x14ac:dyDescent="0.25">
      <c r="C114" s="1">
        <v>5.6965000000000002E-2</v>
      </c>
      <c r="D114" s="1">
        <v>7.0000000000000005E-8</v>
      </c>
      <c r="E114">
        <v>0.378</v>
      </c>
      <c r="H114">
        <f t="shared" si="2"/>
        <v>85.447500000000005</v>
      </c>
      <c r="I114" s="1">
        <f t="shared" si="3"/>
        <v>5.9813250000000007E-6</v>
      </c>
      <c r="J114" s="1">
        <f>(I114/total!$H$196)/(LN(H114)-LN(H113))</f>
        <v>8.6531107374402089E-2</v>
      </c>
      <c r="K114" s="1">
        <f>J114*H114</f>
        <v>7.3938667973742227</v>
      </c>
      <c r="M114" s="1"/>
      <c r="N114" s="1"/>
      <c r="R114" s="1"/>
      <c r="S114" s="1"/>
      <c r="T114" s="1"/>
      <c r="U114" s="1"/>
      <c r="V114" s="1"/>
      <c r="W114" s="1">
        <v>3.1185999999999998E-2</v>
      </c>
      <c r="X114" s="1">
        <v>1.5596399999999999E-6</v>
      </c>
      <c r="Y114">
        <v>8.2000000000000007E-3</v>
      </c>
    </row>
    <row r="115" spans="3:25" x14ac:dyDescent="0.25">
      <c r="C115" s="1">
        <v>5.9666999999999998E-2</v>
      </c>
      <c r="D115" s="1">
        <v>7.0000000000000005E-8</v>
      </c>
      <c r="E115">
        <v>0.378</v>
      </c>
      <c r="H115">
        <f t="shared" si="2"/>
        <v>89.500500000000002</v>
      </c>
      <c r="I115" s="1">
        <f t="shared" si="3"/>
        <v>6.2650350000000009E-6</v>
      </c>
      <c r="J115" s="1">
        <f>(I115/total!$H$196)/(LN(H115)-LN(H114))</f>
        <v>9.0648421797737661E-2</v>
      </c>
      <c r="K115" s="1">
        <f>J115*H115</f>
        <v>8.1130790751084199</v>
      </c>
      <c r="M115" s="1"/>
      <c r="N115" s="1"/>
      <c r="R115" s="1"/>
      <c r="S115" s="1"/>
      <c r="T115" s="1"/>
      <c r="U115" s="1"/>
      <c r="V115" s="1"/>
      <c r="W115" s="1">
        <v>3.2665E-2</v>
      </c>
      <c r="X115" s="1">
        <v>1.4208199999999999E-6</v>
      </c>
      <c r="Y115">
        <v>8.6E-3</v>
      </c>
    </row>
    <row r="116" spans="3:25" x14ac:dyDescent="0.25">
      <c r="C116" s="1">
        <v>6.2496999999999997E-2</v>
      </c>
      <c r="D116" s="1">
        <v>5.9999999999999995E-8</v>
      </c>
      <c r="E116">
        <v>0.40820000000000001</v>
      </c>
      <c r="H116">
        <f t="shared" si="2"/>
        <v>93.745499999999993</v>
      </c>
      <c r="I116" s="1">
        <f t="shared" si="3"/>
        <v>5.6247299999999993E-6</v>
      </c>
      <c r="J116" s="1">
        <f>(I116/total!$H$196)/(LN(H116)-LN(H115))</f>
        <v>8.1388466416384739E-2</v>
      </c>
      <c r="K116" s="1">
        <f>J116*H116</f>
        <v>7.6298024784371945</v>
      </c>
      <c r="M116" s="1"/>
      <c r="N116" s="1"/>
      <c r="R116" s="1"/>
      <c r="S116" s="1"/>
      <c r="T116" s="1"/>
      <c r="U116" s="1"/>
      <c r="V116" s="1"/>
      <c r="W116" s="1">
        <v>3.4215000000000002E-2</v>
      </c>
      <c r="X116" s="1">
        <v>1.27753E-6</v>
      </c>
      <c r="Y116">
        <v>8.9999999999999993E-3</v>
      </c>
    </row>
    <row r="117" spans="3:25" x14ac:dyDescent="0.25">
      <c r="C117" s="1">
        <v>6.5461000000000005E-2</v>
      </c>
      <c r="D117" s="1">
        <v>2.9999999999999997E-8</v>
      </c>
      <c r="E117">
        <v>0.57740000000000002</v>
      </c>
      <c r="H117">
        <f t="shared" si="2"/>
        <v>98.191500000000019</v>
      </c>
      <c r="I117" s="1">
        <f t="shared" si="3"/>
        <v>2.9457450000000002E-6</v>
      </c>
      <c r="J117" s="1">
        <f>(I117/total!$H$196)/(LN(H117)-LN(H116))</f>
        <v>4.2627393809195849E-2</v>
      </c>
      <c r="K117" s="1">
        <f>J117*H117</f>
        <v>4.1856477392156552</v>
      </c>
      <c r="M117" s="1"/>
      <c r="N117" s="1"/>
      <c r="R117" s="1"/>
      <c r="S117" s="1"/>
      <c r="T117" s="1"/>
      <c r="U117" s="1"/>
      <c r="V117" s="1"/>
      <c r="W117" s="1">
        <v>3.5838000000000002E-2</v>
      </c>
      <c r="X117" s="1">
        <v>1.1590799999999999E-6</v>
      </c>
      <c r="Y117">
        <v>9.4999999999999998E-3</v>
      </c>
    </row>
    <row r="118" spans="3:25" x14ac:dyDescent="0.25">
      <c r="C118" s="1">
        <v>6.8566000000000002E-2</v>
      </c>
      <c r="D118" s="1">
        <v>2E-8</v>
      </c>
      <c r="E118">
        <v>0.70709999999999995</v>
      </c>
      <c r="H118">
        <f t="shared" si="2"/>
        <v>102.84899999999999</v>
      </c>
      <c r="I118" s="1">
        <f t="shared" si="3"/>
        <v>2.0569799999999998E-6</v>
      </c>
      <c r="J118" s="1">
        <f>(I118/total!$H$196)/(LN(H118)-LN(H117))</f>
        <v>2.9762206672557655E-2</v>
      </c>
      <c r="K118" s="1">
        <f>J118*H118</f>
        <v>3.061013194065882</v>
      </c>
      <c r="M118" s="1"/>
      <c r="N118" s="1"/>
      <c r="R118" s="1"/>
      <c r="S118" s="1"/>
      <c r="T118" s="1"/>
      <c r="U118" s="1"/>
      <c r="V118" s="1"/>
      <c r="W118" s="1">
        <v>3.7537000000000001E-2</v>
      </c>
      <c r="X118" s="1">
        <v>1.06702E-6</v>
      </c>
      <c r="Y118">
        <v>9.9000000000000008E-3</v>
      </c>
    </row>
    <row r="119" spans="3:25" x14ac:dyDescent="0.25">
      <c r="C119" s="1">
        <v>7.1818999999999994E-2</v>
      </c>
      <c r="D119" s="1">
        <v>2E-8</v>
      </c>
      <c r="E119">
        <v>0.70709999999999995</v>
      </c>
      <c r="H119">
        <f t="shared" si="2"/>
        <v>107.7285</v>
      </c>
      <c r="I119" s="1">
        <f t="shared" si="3"/>
        <v>2.1545700000000001E-6</v>
      </c>
      <c r="J119" s="1">
        <f>(I119/total!$H$196)/(LN(H119)-LN(H118))</f>
        <v>3.1167472489132986E-2</v>
      </c>
      <c r="K119" s="1">
        <f>J119*H119</f>
        <v>3.3576250600455628</v>
      </c>
      <c r="M119" s="1"/>
      <c r="N119" s="1"/>
      <c r="R119" s="1"/>
      <c r="S119" s="1"/>
      <c r="T119" s="1"/>
      <c r="U119" s="1"/>
      <c r="V119" s="1"/>
      <c r="W119" s="1">
        <v>3.9317999999999999E-2</v>
      </c>
      <c r="X119" s="1">
        <v>9.61967E-7</v>
      </c>
      <c r="Y119">
        <v>1.04E-2</v>
      </c>
    </row>
    <row r="120" spans="3:25" x14ac:dyDescent="0.25">
      <c r="C120" s="1">
        <v>7.5225E-2</v>
      </c>
      <c r="D120" s="1">
        <v>5.9999999999999995E-8</v>
      </c>
      <c r="E120">
        <v>0.40820000000000001</v>
      </c>
      <c r="H120">
        <f t="shared" si="2"/>
        <v>112.83750000000001</v>
      </c>
      <c r="I120" s="1">
        <f t="shared" si="3"/>
        <v>6.7702500000000001E-6</v>
      </c>
      <c r="J120" s="1">
        <f>(I120/total!$H$196)/(LN(H120)-LN(H119))</f>
        <v>9.7974208384712533E-2</v>
      </c>
      <c r="K120" s="1">
        <f>J120*H120</f>
        <v>11.055164738610001</v>
      </c>
      <c r="M120" s="1"/>
      <c r="N120" s="1"/>
      <c r="R120" s="1"/>
      <c r="S120" s="1"/>
      <c r="T120" s="1"/>
      <c r="U120" s="1"/>
      <c r="V120" s="1"/>
      <c r="W120" s="1">
        <v>4.1182999999999997E-2</v>
      </c>
      <c r="X120" s="1">
        <v>8.9972700000000005E-7</v>
      </c>
      <c r="Y120">
        <v>1.0699999999999999E-2</v>
      </c>
    </row>
    <row r="121" spans="3:25" x14ac:dyDescent="0.25">
      <c r="C121" s="1">
        <v>7.8794000000000003E-2</v>
      </c>
      <c r="D121" s="1">
        <v>4.0000000000000001E-8</v>
      </c>
      <c r="E121">
        <v>0.5</v>
      </c>
      <c r="H121">
        <f t="shared" si="2"/>
        <v>118.191</v>
      </c>
      <c r="I121" s="1">
        <f t="shared" si="3"/>
        <v>4.7276400000000005E-6</v>
      </c>
      <c r="J121" s="1">
        <f>(I121/total!$H$196)/(LN(H121)-LN(H120))</f>
        <v>6.8387460975287487E-2</v>
      </c>
      <c r="K121" s="1">
        <f>J121*H121</f>
        <v>8.0827824001302027</v>
      </c>
      <c r="M121" s="1"/>
      <c r="N121" s="1"/>
      <c r="R121" s="1"/>
      <c r="S121" s="1"/>
      <c r="T121" s="1"/>
      <c r="U121" s="1"/>
      <c r="V121" s="1"/>
      <c r="W121" s="1">
        <v>4.3137000000000002E-2</v>
      </c>
      <c r="X121" s="1">
        <v>8.0319800000000004E-7</v>
      </c>
      <c r="Y121">
        <v>1.14E-2</v>
      </c>
    </row>
    <row r="122" spans="3:25" x14ac:dyDescent="0.25">
      <c r="C122" s="1">
        <v>8.2530999999999993E-2</v>
      </c>
      <c r="D122" s="1">
        <v>2.9999999999999997E-8</v>
      </c>
      <c r="E122">
        <v>0.57740000000000002</v>
      </c>
      <c r="H122">
        <f t="shared" si="2"/>
        <v>123.79649999999999</v>
      </c>
      <c r="I122" s="1">
        <f t="shared" si="3"/>
        <v>3.7138949999999994E-6</v>
      </c>
      <c r="J122" s="1">
        <f>(I122/total!$H$196)/(LN(H122)-LN(H121))</f>
        <v>5.3741846126914627E-2</v>
      </c>
      <c r="K122" s="1">
        <f>J122*H122</f>
        <v>6.6530524540505862</v>
      </c>
      <c r="M122" s="1"/>
      <c r="N122" s="1"/>
      <c r="R122" s="1"/>
      <c r="S122" s="1"/>
      <c r="T122" s="1"/>
      <c r="U122" s="1"/>
      <c r="V122" s="1"/>
      <c r="W122" s="1">
        <v>4.5183000000000001E-2</v>
      </c>
      <c r="X122" s="1">
        <v>7.4272400000000003E-7</v>
      </c>
      <c r="Y122">
        <v>1.18E-2</v>
      </c>
    </row>
    <row r="123" spans="3:25" x14ac:dyDescent="0.25">
      <c r="C123" s="1">
        <v>8.6445999999999995E-2</v>
      </c>
      <c r="D123" s="1">
        <v>7.0000000000000005E-8</v>
      </c>
      <c r="E123">
        <v>0.378</v>
      </c>
      <c r="H123">
        <f t="shared" si="2"/>
        <v>129.66899999999998</v>
      </c>
      <c r="I123" s="1">
        <f t="shared" si="3"/>
        <v>9.0768299999999996E-6</v>
      </c>
      <c r="J123" s="1">
        <f>(I123/total!$H$196)/(LN(H123)-LN(H122))</f>
        <v>0.13132106166263374</v>
      </c>
      <c r="K123" s="1">
        <f>J123*H123</f>
        <v>17.028270744732051</v>
      </c>
      <c r="M123" s="1"/>
      <c r="N123" s="1"/>
      <c r="R123" s="1"/>
      <c r="S123" s="1"/>
      <c r="T123" s="1"/>
      <c r="U123" s="1"/>
      <c r="V123" s="1"/>
      <c r="W123" s="1">
        <v>4.7326E-2</v>
      </c>
      <c r="X123" s="1">
        <v>6.81939E-7</v>
      </c>
      <c r="Y123">
        <v>1.23E-2</v>
      </c>
    </row>
    <row r="124" spans="3:25" x14ac:dyDescent="0.25">
      <c r="C124" s="1">
        <v>9.0546000000000001E-2</v>
      </c>
      <c r="D124" s="1">
        <v>4.0000000000000001E-8</v>
      </c>
      <c r="E124">
        <v>0.5</v>
      </c>
      <c r="H124">
        <f t="shared" si="2"/>
        <v>135.81899999999999</v>
      </c>
      <c r="I124" s="1">
        <f t="shared" si="3"/>
        <v>5.4327599999999996E-6</v>
      </c>
      <c r="J124" s="1">
        <f>(I124/total!$H$196)/(LN(H124)-LN(H123))</f>
        <v>7.861305627817157E-2</v>
      </c>
      <c r="K124" s="1">
        <f>J124*H124</f>
        <v>10.677146690644983</v>
      </c>
      <c r="M124" s="1"/>
      <c r="N124" s="1"/>
      <c r="R124" s="1"/>
      <c r="S124" s="1"/>
      <c r="T124" s="1"/>
      <c r="U124" s="1"/>
      <c r="V124" s="1"/>
      <c r="W124" s="1">
        <v>4.9570999999999997E-2</v>
      </c>
      <c r="X124" s="1">
        <v>6.3912900000000001E-7</v>
      </c>
      <c r="Y124">
        <v>1.2800000000000001E-2</v>
      </c>
    </row>
    <row r="125" spans="3:25" x14ac:dyDescent="0.25">
      <c r="C125" s="1">
        <v>9.4840999999999995E-2</v>
      </c>
      <c r="D125" s="1">
        <v>2.9999999999999997E-8</v>
      </c>
      <c r="E125">
        <v>0.57740000000000002</v>
      </c>
      <c r="H125">
        <f t="shared" si="2"/>
        <v>142.26149999999998</v>
      </c>
      <c r="I125" s="1">
        <f t="shared" si="3"/>
        <v>4.2678449999999989E-6</v>
      </c>
      <c r="J125" s="1">
        <f>(I125/total!$H$196)/(LN(H125)-LN(H124))</f>
        <v>6.1748883364897783E-2</v>
      </c>
      <c r="K125" s="1">
        <f>J125*H125</f>
        <v>8.7844887708154058</v>
      </c>
      <c r="M125" s="1"/>
      <c r="N125" s="1"/>
      <c r="R125" s="1"/>
      <c r="S125" s="1"/>
      <c r="T125" s="1"/>
      <c r="U125" s="1"/>
      <c r="V125" s="1"/>
      <c r="W125" s="1">
        <v>5.1922000000000003E-2</v>
      </c>
      <c r="X125" s="1">
        <v>5.7055100000000001E-7</v>
      </c>
      <c r="Y125">
        <v>1.35E-2</v>
      </c>
    </row>
    <row r="126" spans="3:25" x14ac:dyDescent="0.25">
      <c r="C126" s="1">
        <v>9.9339999999999998E-2</v>
      </c>
      <c r="D126" s="1">
        <v>0</v>
      </c>
      <c r="E126">
        <v>0</v>
      </c>
      <c r="H126">
        <f t="shared" si="2"/>
        <v>149.01</v>
      </c>
      <c r="I126" s="1">
        <f t="shared" si="3"/>
        <v>0</v>
      </c>
      <c r="J126" s="1">
        <f>(I126/total!$H$196)/(LN(H126)-LN(H125))</f>
        <v>0</v>
      </c>
      <c r="K126" s="1">
        <f>J126*H126</f>
        <v>0</v>
      </c>
      <c r="M126" s="1"/>
      <c r="N126" s="1"/>
      <c r="R126" s="1"/>
      <c r="S126" s="1"/>
      <c r="T126" s="1"/>
      <c r="U126" s="1"/>
      <c r="V126" s="1"/>
      <c r="W126" s="1">
        <v>5.4385000000000003E-2</v>
      </c>
      <c r="X126" s="1">
        <v>5.2898800000000002E-7</v>
      </c>
      <c r="Y126">
        <v>1.4E-2</v>
      </c>
    </row>
    <row r="127" spans="3:25" x14ac:dyDescent="0.25">
      <c r="C127" s="1">
        <v>0.10405</v>
      </c>
      <c r="D127" s="1">
        <v>2E-8</v>
      </c>
      <c r="E127">
        <v>0.70709999999999995</v>
      </c>
      <c r="H127">
        <f t="shared" si="2"/>
        <v>156.07500000000002</v>
      </c>
      <c r="I127" s="1">
        <f t="shared" si="3"/>
        <v>3.1215000000000005E-6</v>
      </c>
      <c r="J127" s="1">
        <f>(I127/total!$H$196)/(LN(H127)-LN(H126))</f>
        <v>4.5183145221754963E-2</v>
      </c>
      <c r="K127" s="1">
        <f>J127*H127</f>
        <v>7.0519593904854068</v>
      </c>
      <c r="M127" s="1"/>
      <c r="N127" s="1"/>
      <c r="R127" s="1"/>
      <c r="S127" s="1"/>
      <c r="T127" s="1"/>
      <c r="U127" s="1"/>
      <c r="V127" s="1"/>
      <c r="W127" s="1">
        <v>5.6965000000000002E-2</v>
      </c>
      <c r="X127" s="1">
        <v>4.8233400000000001E-7</v>
      </c>
      <c r="Y127">
        <v>1.47E-2</v>
      </c>
    </row>
    <row r="128" spans="3:25" x14ac:dyDescent="0.25">
      <c r="C128" s="1">
        <v>0.10899</v>
      </c>
      <c r="D128" s="1">
        <v>0</v>
      </c>
      <c r="E128">
        <v>0</v>
      </c>
      <c r="H128">
        <f t="shared" si="2"/>
        <v>163.48499999999999</v>
      </c>
      <c r="I128" s="1">
        <f t="shared" si="3"/>
        <v>0</v>
      </c>
      <c r="J128" s="1">
        <f>(I128/total!$H$196)/(LN(H128)-LN(H127))</f>
        <v>0</v>
      </c>
      <c r="K128" s="1">
        <f>J128*H128</f>
        <v>0</v>
      </c>
      <c r="M128" s="1"/>
      <c r="N128" s="1"/>
      <c r="R128" s="1"/>
      <c r="S128" s="1"/>
      <c r="T128" s="1"/>
      <c r="U128" s="1"/>
      <c r="V128" s="1"/>
      <c r="W128" s="1">
        <v>5.9666999999999998E-2</v>
      </c>
      <c r="X128" s="1">
        <v>4.3401800000000002E-7</v>
      </c>
      <c r="Y128">
        <v>1.55E-2</v>
      </c>
    </row>
    <row r="129" spans="3:25" x14ac:dyDescent="0.25">
      <c r="C129" s="1">
        <v>0.11416</v>
      </c>
      <c r="D129" s="1">
        <v>0</v>
      </c>
      <c r="E129">
        <v>0</v>
      </c>
      <c r="H129">
        <f t="shared" si="2"/>
        <v>171.24</v>
      </c>
      <c r="I129" s="1">
        <f t="shared" si="3"/>
        <v>0</v>
      </c>
      <c r="J129" s="1">
        <f>(I129/total!$H$196)/(LN(H129)-LN(H128))</f>
        <v>0</v>
      </c>
      <c r="K129" s="1">
        <f>J129*H129</f>
        <v>0</v>
      </c>
      <c r="M129" s="1"/>
      <c r="N129" s="1"/>
      <c r="R129" s="1"/>
      <c r="S129" s="1"/>
      <c r="T129" s="1"/>
      <c r="U129" s="1"/>
      <c r="V129" s="1"/>
      <c r="W129" s="1">
        <v>6.2496999999999997E-2</v>
      </c>
      <c r="X129" s="1">
        <v>3.9546799999999998E-7</v>
      </c>
      <c r="Y129">
        <v>1.6199999999999999E-2</v>
      </c>
    </row>
    <row r="130" spans="3:25" x14ac:dyDescent="0.25">
      <c r="C130" s="1">
        <v>0.11957</v>
      </c>
      <c r="D130" s="1">
        <v>1E-8</v>
      </c>
      <c r="E130">
        <v>1</v>
      </c>
      <c r="H130">
        <f t="shared" si="2"/>
        <v>179.35499999999999</v>
      </c>
      <c r="I130" s="1">
        <f t="shared" si="3"/>
        <v>1.79355E-6</v>
      </c>
      <c r="J130" s="1">
        <f>(I130/total!$H$196)/(LN(H130)-LN(H129))</f>
        <v>2.5973781778764807E-2</v>
      </c>
      <c r="K130" s="1">
        <f>J130*H130</f>
        <v>4.6585276309303616</v>
      </c>
      <c r="M130" s="1"/>
      <c r="N130" s="1"/>
      <c r="R130" s="1"/>
      <c r="S130" s="1"/>
      <c r="T130" s="1"/>
      <c r="U130" s="1"/>
      <c r="V130" s="1"/>
      <c r="W130" s="1">
        <v>6.5461000000000005E-2</v>
      </c>
      <c r="X130" s="1">
        <v>3.6356899999999999E-7</v>
      </c>
      <c r="Y130">
        <v>1.6899999999999998E-2</v>
      </c>
    </row>
    <row r="131" spans="3:25" x14ac:dyDescent="0.25">
      <c r="C131" s="1">
        <v>0.12523999999999999</v>
      </c>
      <c r="D131" s="1">
        <v>0</v>
      </c>
      <c r="E131">
        <v>0</v>
      </c>
      <c r="H131">
        <f t="shared" si="2"/>
        <v>187.85999999999999</v>
      </c>
      <c r="I131" s="1">
        <f t="shared" si="3"/>
        <v>0</v>
      </c>
      <c r="J131" s="1">
        <f>(I131/total!$H$196)/(LN(H131)-LN(H130))</f>
        <v>0</v>
      </c>
      <c r="K131" s="1">
        <f>J131*H131</f>
        <v>0</v>
      </c>
      <c r="M131" s="1"/>
      <c r="N131" s="1"/>
      <c r="R131" s="1"/>
      <c r="S131" s="1"/>
      <c r="T131" s="1"/>
      <c r="U131" s="1"/>
      <c r="V131" s="1"/>
      <c r="W131" s="1">
        <v>6.8566000000000002E-2</v>
      </c>
      <c r="X131" s="1">
        <v>3.2179900000000001E-7</v>
      </c>
      <c r="Y131">
        <v>1.7999999999999999E-2</v>
      </c>
    </row>
    <row r="132" spans="3:25" x14ac:dyDescent="0.25">
      <c r="C132" s="1">
        <v>0.13117999999999999</v>
      </c>
      <c r="D132" s="1">
        <v>0</v>
      </c>
      <c r="E132">
        <v>0</v>
      </c>
      <c r="H132">
        <f t="shared" si="2"/>
        <v>196.77</v>
      </c>
      <c r="I132" s="1">
        <f t="shared" si="3"/>
        <v>0</v>
      </c>
      <c r="J132" s="1">
        <f>(I132/total!$H$196)/(LN(H132)-LN(H131))</f>
        <v>0</v>
      </c>
      <c r="K132" s="1">
        <f>J132*H132</f>
        <v>0</v>
      </c>
      <c r="M132" s="1"/>
      <c r="N132" s="1"/>
      <c r="R132" s="1"/>
      <c r="S132" s="1"/>
      <c r="T132" s="1"/>
      <c r="U132" s="1"/>
      <c r="V132" s="1"/>
      <c r="W132" s="1">
        <v>7.1818999999999994E-2</v>
      </c>
      <c r="X132" s="1">
        <v>3.07252E-7</v>
      </c>
      <c r="Y132">
        <v>1.84E-2</v>
      </c>
    </row>
    <row r="133" spans="3:25" x14ac:dyDescent="0.25">
      <c r="C133" s="1">
        <v>0.13741</v>
      </c>
      <c r="D133" s="1">
        <v>0</v>
      </c>
      <c r="E133">
        <v>0</v>
      </c>
      <c r="H133">
        <f t="shared" si="2"/>
        <v>206.11499999999998</v>
      </c>
      <c r="I133" s="1">
        <f t="shared" si="3"/>
        <v>0</v>
      </c>
      <c r="J133" s="1">
        <f>(I133/total!$H$196)/(LN(H133)-LN(H132))</f>
        <v>0</v>
      </c>
      <c r="K133" s="1">
        <f>J133*H133</f>
        <v>0</v>
      </c>
      <c r="M133" s="1"/>
      <c r="N133" s="1"/>
      <c r="R133" s="1"/>
      <c r="S133" s="1"/>
      <c r="T133" s="1"/>
      <c r="U133" s="1"/>
      <c r="V133" s="1"/>
      <c r="W133" s="1">
        <v>7.5225E-2</v>
      </c>
      <c r="X133" s="1">
        <v>2.6101300000000001E-7</v>
      </c>
      <c r="Y133">
        <v>0.02</v>
      </c>
    </row>
    <row r="134" spans="3:25" x14ac:dyDescent="0.25">
      <c r="C134" s="1">
        <v>0.14391999999999999</v>
      </c>
      <c r="D134" s="1">
        <v>0</v>
      </c>
      <c r="E134">
        <v>0</v>
      </c>
      <c r="H134">
        <f t="shared" ref="H134:H191" si="4">(C134*3/2)*1000</f>
        <v>215.88</v>
      </c>
      <c r="I134" s="1">
        <f t="shared" si="3"/>
        <v>0</v>
      </c>
      <c r="J134" s="1">
        <f>(I134/total!$H$196)/(LN(H134)-LN(H133))</f>
        <v>0</v>
      </c>
      <c r="K134" s="1">
        <f>J134*H134</f>
        <v>0</v>
      </c>
      <c r="M134" s="1"/>
      <c r="N134" s="1"/>
      <c r="R134" s="1"/>
      <c r="S134" s="1"/>
      <c r="T134" s="1"/>
      <c r="U134" s="1"/>
      <c r="V134" s="1"/>
      <c r="W134" s="1">
        <v>7.8794000000000003E-2</v>
      </c>
      <c r="X134" s="1">
        <v>2.23399E-7</v>
      </c>
      <c r="Y134">
        <v>2.1600000000000001E-2</v>
      </c>
    </row>
    <row r="135" spans="3:25" x14ac:dyDescent="0.25">
      <c r="C135" s="1">
        <v>0.15075</v>
      </c>
      <c r="D135" s="1">
        <v>0</v>
      </c>
      <c r="E135">
        <v>0</v>
      </c>
      <c r="H135">
        <f t="shared" si="4"/>
        <v>226.125</v>
      </c>
      <c r="I135" s="1">
        <f t="shared" ref="I135:I191" si="5">D135*H135</f>
        <v>0</v>
      </c>
      <c r="J135" s="1">
        <f>(I135/total!$H$196)/(LN(H135)-LN(H134))</f>
        <v>0</v>
      </c>
      <c r="K135" s="1">
        <f>J135*H135</f>
        <v>0</v>
      </c>
      <c r="M135" s="1"/>
      <c r="N135" s="1"/>
      <c r="R135" s="1"/>
      <c r="S135" s="1"/>
      <c r="T135" s="1"/>
      <c r="U135" s="1"/>
      <c r="V135" s="1"/>
      <c r="W135" s="1">
        <v>8.2530999999999993E-2</v>
      </c>
      <c r="X135" s="1">
        <v>1.87655E-7</v>
      </c>
      <c r="Y135">
        <v>2.35E-2</v>
      </c>
    </row>
    <row r="136" spans="3:25" x14ac:dyDescent="0.25">
      <c r="C136" s="1">
        <v>0.15790000000000001</v>
      </c>
      <c r="D136" s="1">
        <v>0</v>
      </c>
      <c r="E136">
        <v>0</v>
      </c>
      <c r="H136">
        <f t="shared" si="4"/>
        <v>236.85</v>
      </c>
      <c r="I136" s="1">
        <f t="shared" si="5"/>
        <v>0</v>
      </c>
      <c r="J136" s="1">
        <f>(I136/total!$H$196)/(LN(H136)-LN(H135))</f>
        <v>0</v>
      </c>
      <c r="K136" s="1">
        <f>J136*H136</f>
        <v>0</v>
      </c>
      <c r="M136" s="1"/>
      <c r="N136" s="1"/>
      <c r="R136" s="1"/>
      <c r="S136" s="1"/>
      <c r="T136" s="1"/>
      <c r="U136" s="1"/>
      <c r="V136" s="1"/>
      <c r="W136" s="1">
        <v>8.6445999999999995E-2</v>
      </c>
      <c r="X136" s="1">
        <v>1.3715699999999999E-7</v>
      </c>
      <c r="Y136">
        <v>2.75E-2</v>
      </c>
    </row>
    <row r="137" spans="3:25" x14ac:dyDescent="0.25">
      <c r="C137" s="1">
        <v>0.16539000000000001</v>
      </c>
      <c r="D137" s="1">
        <v>0</v>
      </c>
      <c r="E137">
        <v>0</v>
      </c>
      <c r="H137">
        <f t="shared" si="4"/>
        <v>248.08500000000001</v>
      </c>
      <c r="I137" s="1">
        <f t="shared" si="5"/>
        <v>0</v>
      </c>
      <c r="J137" s="1">
        <f>(I137/total!$H$196)/(LN(H137)-LN(H136))</f>
        <v>0</v>
      </c>
      <c r="K137" s="1">
        <f>J137*H137</f>
        <v>0</v>
      </c>
      <c r="M137" s="1"/>
      <c r="N137" s="1"/>
      <c r="R137" s="1"/>
      <c r="S137" s="1"/>
      <c r="T137" s="1"/>
      <c r="U137" s="1"/>
      <c r="V137" s="1"/>
      <c r="W137" s="1">
        <v>9.0546000000000001E-2</v>
      </c>
      <c r="X137" s="1">
        <v>6.5045499999999998E-8</v>
      </c>
      <c r="Y137">
        <v>0.04</v>
      </c>
    </row>
    <row r="138" spans="3:25" x14ac:dyDescent="0.25">
      <c r="C138" s="1">
        <v>0.17324000000000001</v>
      </c>
      <c r="D138" s="1">
        <v>0</v>
      </c>
      <c r="E138">
        <v>0</v>
      </c>
      <c r="H138">
        <f t="shared" si="4"/>
        <v>259.85999999999996</v>
      </c>
      <c r="I138" s="1">
        <f t="shared" si="5"/>
        <v>0</v>
      </c>
      <c r="J138" s="1">
        <f>(I138/total!$H$196)/(LN(H138)-LN(H137))</f>
        <v>0</v>
      </c>
      <c r="K138" s="1">
        <f>J138*H138</f>
        <v>0</v>
      </c>
      <c r="M138" s="1"/>
      <c r="N138" s="1"/>
      <c r="R138" s="1"/>
      <c r="S138" s="1"/>
      <c r="T138" s="1"/>
      <c r="U138" s="1"/>
      <c r="V138" s="1"/>
      <c r="W138" s="1">
        <v>9.4840999999999995E-2</v>
      </c>
      <c r="X138" s="1">
        <v>1.23649E-8</v>
      </c>
      <c r="Y138">
        <v>9.1700000000000004E-2</v>
      </c>
    </row>
    <row r="139" spans="3:25" x14ac:dyDescent="0.25">
      <c r="C139" s="1">
        <v>0.18146000000000001</v>
      </c>
      <c r="D139" s="1">
        <v>0</v>
      </c>
      <c r="E139">
        <v>0</v>
      </c>
      <c r="H139">
        <f t="shared" si="4"/>
        <v>272.19000000000005</v>
      </c>
      <c r="I139" s="1">
        <f t="shared" si="5"/>
        <v>0</v>
      </c>
      <c r="J139" s="1">
        <f>(I139/total!$H$196)/(LN(H139)-LN(H138))</f>
        <v>0</v>
      </c>
      <c r="K139" s="1">
        <f>J139*H139</f>
        <v>0</v>
      </c>
      <c r="M139" s="1"/>
      <c r="N139" s="1"/>
      <c r="R139" s="1"/>
      <c r="S139" s="1"/>
      <c r="T139" s="1"/>
      <c r="U139" s="1"/>
      <c r="V139" s="1"/>
      <c r="W139" s="1">
        <v>9.9339999999999998E-2</v>
      </c>
      <c r="X139" s="1">
        <v>1.35079E-9</v>
      </c>
      <c r="Y139">
        <v>0.27739999999999998</v>
      </c>
    </row>
    <row r="140" spans="3:25" x14ac:dyDescent="0.25">
      <c r="C140" s="1">
        <v>0.19006000000000001</v>
      </c>
      <c r="D140" s="1">
        <v>0</v>
      </c>
      <c r="E140">
        <v>0</v>
      </c>
      <c r="H140">
        <f t="shared" si="4"/>
        <v>285.09000000000003</v>
      </c>
      <c r="I140" s="1">
        <f t="shared" si="5"/>
        <v>0</v>
      </c>
      <c r="J140" s="1">
        <f>(I140/total!$H$196)/(LN(H140)-LN(H139))</f>
        <v>0</v>
      </c>
      <c r="K140" s="1">
        <f>J140*H140</f>
        <v>0</v>
      </c>
      <c r="M140" s="1"/>
      <c r="N140" s="1"/>
      <c r="R140" s="1"/>
      <c r="S140" s="1"/>
      <c r="T140" s="1"/>
      <c r="U140" s="1"/>
      <c r="V140" s="1"/>
      <c r="W140" s="1">
        <v>0.10405</v>
      </c>
      <c r="X140" s="1">
        <v>4.1562600000000001E-10</v>
      </c>
      <c r="Y140">
        <v>0.5</v>
      </c>
    </row>
    <row r="141" spans="3:25" x14ac:dyDescent="0.25">
      <c r="C141" s="1">
        <v>0.19908000000000001</v>
      </c>
      <c r="D141" s="1">
        <v>0</v>
      </c>
      <c r="E141">
        <v>0</v>
      </c>
      <c r="H141">
        <f t="shared" si="4"/>
        <v>298.62</v>
      </c>
      <c r="I141" s="1">
        <f t="shared" si="5"/>
        <v>0</v>
      </c>
      <c r="J141" s="1">
        <f>(I141/total!$H$196)/(LN(H141)-LN(H140))</f>
        <v>0</v>
      </c>
      <c r="K141" s="1">
        <f>J141*H141</f>
        <v>0</v>
      </c>
      <c r="M141" s="1"/>
      <c r="N141" s="1"/>
      <c r="R141" s="1"/>
      <c r="S141" s="1"/>
      <c r="T141" s="1"/>
      <c r="U141" s="1"/>
      <c r="V141" s="1"/>
      <c r="W141" s="1">
        <v>0.10899</v>
      </c>
      <c r="X141" s="1">
        <v>3.1171999999999998E-10</v>
      </c>
      <c r="Y141">
        <v>0.57740000000000002</v>
      </c>
    </row>
    <row r="142" spans="3:25" x14ac:dyDescent="0.25">
      <c r="C142" s="1">
        <v>0.20852000000000001</v>
      </c>
      <c r="D142" s="1">
        <v>0</v>
      </c>
      <c r="E142">
        <v>0</v>
      </c>
      <c r="H142">
        <f t="shared" si="4"/>
        <v>312.78000000000003</v>
      </c>
      <c r="I142" s="1">
        <f t="shared" si="5"/>
        <v>0</v>
      </c>
      <c r="J142" s="1">
        <f>(I142/total!$H$196)/(LN(H142)-LN(H141))</f>
        <v>0</v>
      </c>
      <c r="K142" s="1">
        <f>J142*H142</f>
        <v>0</v>
      </c>
      <c r="M142" s="1"/>
      <c r="N142" s="1"/>
      <c r="R142" s="1"/>
      <c r="S142" s="1"/>
      <c r="T142" s="1"/>
      <c r="U142" s="1"/>
      <c r="V142" s="1"/>
      <c r="W142" s="1">
        <v>0.11416</v>
      </c>
      <c r="X142" s="1">
        <v>5.1953299999999999E-10</v>
      </c>
      <c r="Y142">
        <v>0.44719999999999999</v>
      </c>
    </row>
    <row r="143" spans="3:25" x14ac:dyDescent="0.25">
      <c r="C143" s="1">
        <v>0.21840999999999999</v>
      </c>
      <c r="D143" s="1">
        <v>0</v>
      </c>
      <c r="E143">
        <v>0</v>
      </c>
      <c r="H143">
        <f t="shared" si="4"/>
        <v>327.61500000000001</v>
      </c>
      <c r="I143" s="1">
        <f t="shared" si="5"/>
        <v>0</v>
      </c>
      <c r="J143" s="1">
        <f>(I143/total!$H$196)/(LN(H143)-LN(H142))</f>
        <v>0</v>
      </c>
      <c r="K143" s="1">
        <f>J143*H143</f>
        <v>0</v>
      </c>
      <c r="M143" s="1"/>
      <c r="N143" s="1"/>
      <c r="R143" s="1"/>
      <c r="S143" s="1"/>
      <c r="T143" s="1"/>
      <c r="U143" s="1"/>
      <c r="V143" s="1"/>
      <c r="W143" s="1">
        <v>0.11957</v>
      </c>
      <c r="X143" s="1">
        <v>0</v>
      </c>
      <c r="Y143">
        <v>0</v>
      </c>
    </row>
    <row r="144" spans="3:25" x14ac:dyDescent="0.25">
      <c r="C144" s="1">
        <v>0.22877</v>
      </c>
      <c r="D144" s="1">
        <v>0</v>
      </c>
      <c r="E144">
        <v>0</v>
      </c>
      <c r="H144">
        <f t="shared" si="4"/>
        <v>343.15499999999997</v>
      </c>
      <c r="I144" s="1">
        <f t="shared" si="5"/>
        <v>0</v>
      </c>
      <c r="J144" s="1">
        <f>(I144/total!$H$196)/(LN(H144)-LN(H143))</f>
        <v>0</v>
      </c>
      <c r="K144" s="1">
        <f>J144*H144</f>
        <v>0</v>
      </c>
      <c r="M144" s="1"/>
      <c r="N144" s="1"/>
      <c r="R144" s="1"/>
      <c r="S144" s="1"/>
      <c r="T144" s="1"/>
      <c r="U144" s="1"/>
      <c r="V144" s="1"/>
      <c r="W144" s="1">
        <v>0.12523999999999999</v>
      </c>
      <c r="X144" s="1">
        <v>1.0390700000000001E-10</v>
      </c>
      <c r="Y144">
        <v>1</v>
      </c>
    </row>
    <row r="145" spans="3:25" x14ac:dyDescent="0.25">
      <c r="C145" s="1">
        <v>0.23962</v>
      </c>
      <c r="D145" s="1">
        <v>0</v>
      </c>
      <c r="E145">
        <v>0</v>
      </c>
      <c r="H145">
        <f t="shared" si="4"/>
        <v>359.43</v>
      </c>
      <c r="I145" s="1">
        <f t="shared" si="5"/>
        <v>0</v>
      </c>
      <c r="J145" s="1">
        <f>(I145/total!$H$196)/(LN(H145)-LN(H144))</f>
        <v>0</v>
      </c>
      <c r="K145" s="1">
        <f>J145*H145</f>
        <v>0</v>
      </c>
      <c r="M145" s="1"/>
      <c r="N145" s="1"/>
      <c r="R145" s="1"/>
      <c r="S145" s="1"/>
      <c r="T145" s="1"/>
      <c r="U145" s="1"/>
      <c r="V145" s="1"/>
      <c r="W145" s="1">
        <v>0.13117999999999999</v>
      </c>
      <c r="X145" s="1">
        <v>0</v>
      </c>
      <c r="Y145">
        <v>0</v>
      </c>
    </row>
    <row r="146" spans="3:25" x14ac:dyDescent="0.25">
      <c r="C146" s="1">
        <v>0.25098999999999999</v>
      </c>
      <c r="D146" s="1">
        <v>0</v>
      </c>
      <c r="E146">
        <v>0</v>
      </c>
      <c r="H146">
        <f t="shared" si="4"/>
        <v>376.48499999999996</v>
      </c>
      <c r="I146" s="1">
        <f t="shared" si="5"/>
        <v>0</v>
      </c>
      <c r="J146" s="1">
        <f>(I146/total!$H$196)/(LN(H146)-LN(H145))</f>
        <v>0</v>
      </c>
      <c r="K146" s="1">
        <f>J146*H146</f>
        <v>0</v>
      </c>
      <c r="M146" s="1"/>
      <c r="N146" s="1"/>
      <c r="R146" s="1"/>
      <c r="S146" s="1"/>
      <c r="T146" s="1"/>
      <c r="U146" s="1"/>
      <c r="V146" s="1"/>
      <c r="W146" s="1">
        <v>0.13741</v>
      </c>
      <c r="X146" s="1">
        <v>0</v>
      </c>
      <c r="Y146">
        <v>0</v>
      </c>
    </row>
    <row r="147" spans="3:25" x14ac:dyDescent="0.25">
      <c r="C147" s="1">
        <v>0.26289000000000001</v>
      </c>
      <c r="D147" s="1">
        <v>0</v>
      </c>
      <c r="E147">
        <v>0</v>
      </c>
      <c r="H147">
        <f t="shared" si="4"/>
        <v>394.33499999999998</v>
      </c>
      <c r="I147" s="1">
        <f t="shared" si="5"/>
        <v>0</v>
      </c>
      <c r="J147" s="1">
        <f>(I147/total!$H$196)/(LN(H147)-LN(H146))</f>
        <v>0</v>
      </c>
      <c r="K147" s="1">
        <f>J147*H147</f>
        <v>0</v>
      </c>
      <c r="M147" s="1"/>
      <c r="N147" s="1"/>
      <c r="R147" s="1"/>
      <c r="S147" s="1"/>
      <c r="T147" s="1"/>
      <c r="U147" s="1"/>
      <c r="V147" s="1"/>
      <c r="W147" s="1">
        <v>0.14391999999999999</v>
      </c>
      <c r="X147" s="1">
        <v>0</v>
      </c>
      <c r="Y147">
        <v>0</v>
      </c>
    </row>
    <row r="148" spans="3:25" x14ac:dyDescent="0.25">
      <c r="C148" s="1">
        <v>0.27535999999999999</v>
      </c>
      <c r="D148" s="1">
        <v>0</v>
      </c>
      <c r="E148">
        <v>0</v>
      </c>
      <c r="H148">
        <f t="shared" si="4"/>
        <v>413.03999999999996</v>
      </c>
      <c r="I148" s="1">
        <f t="shared" si="5"/>
        <v>0</v>
      </c>
      <c r="J148" s="1">
        <f>(I148/total!$H$196)/(LN(H148)-LN(H147))</f>
        <v>0</v>
      </c>
      <c r="K148" s="1">
        <f>J148*H148</f>
        <v>0</v>
      </c>
      <c r="M148" s="1"/>
      <c r="N148" s="1"/>
      <c r="R148" s="1"/>
      <c r="S148" s="1"/>
      <c r="T148" s="1"/>
      <c r="U148" s="1"/>
      <c r="V148" s="1"/>
      <c r="W148" s="1">
        <v>0.15075</v>
      </c>
      <c r="X148" s="1">
        <v>0</v>
      </c>
      <c r="Y148">
        <v>0</v>
      </c>
    </row>
    <row r="149" spans="3:25" x14ac:dyDescent="0.25">
      <c r="C149" s="1">
        <v>0.28843000000000002</v>
      </c>
      <c r="D149" s="1">
        <v>0</v>
      </c>
      <c r="E149">
        <v>0</v>
      </c>
      <c r="H149">
        <f t="shared" si="4"/>
        <v>432.64500000000004</v>
      </c>
      <c r="I149" s="1">
        <f t="shared" si="5"/>
        <v>0</v>
      </c>
      <c r="J149" s="1">
        <f>(I149/total!$H$196)/(LN(H149)-LN(H148))</f>
        <v>0</v>
      </c>
      <c r="K149" s="1">
        <f>J149*H149</f>
        <v>0</v>
      </c>
      <c r="M149" s="1"/>
      <c r="N149" s="1"/>
      <c r="R149" s="1"/>
      <c r="S149" s="1"/>
      <c r="T149" s="1"/>
      <c r="U149" s="1"/>
      <c r="V149" s="1"/>
      <c r="W149" s="1">
        <v>0.15790000000000001</v>
      </c>
      <c r="X149" s="1">
        <v>0</v>
      </c>
      <c r="Y149">
        <v>0</v>
      </c>
    </row>
    <row r="150" spans="3:25" x14ac:dyDescent="0.25">
      <c r="C150" s="1">
        <v>0.30210999999999999</v>
      </c>
      <c r="D150" s="1">
        <v>0</v>
      </c>
      <c r="E150">
        <v>0</v>
      </c>
      <c r="H150">
        <f t="shared" si="4"/>
        <v>453.16499999999996</v>
      </c>
      <c r="I150" s="1">
        <f t="shared" si="5"/>
        <v>0</v>
      </c>
      <c r="J150" s="1">
        <f>(I150/total!$H$196)/(LN(H150)-LN(H149))</f>
        <v>0</v>
      </c>
      <c r="K150" s="1">
        <f>J150*H150</f>
        <v>0</v>
      </c>
      <c r="M150" s="1"/>
      <c r="N150" s="1"/>
      <c r="R150" s="1"/>
      <c r="S150" s="1"/>
      <c r="T150" s="1"/>
      <c r="U150" s="1"/>
      <c r="V150" s="1"/>
      <c r="W150" s="1">
        <v>0.16539000000000001</v>
      </c>
      <c r="X150" s="1">
        <v>0</v>
      </c>
      <c r="Y150">
        <v>0</v>
      </c>
    </row>
    <row r="151" spans="3:25" x14ac:dyDescent="0.25">
      <c r="C151" s="1">
        <v>0.31644</v>
      </c>
      <c r="D151" s="1">
        <v>0</v>
      </c>
      <c r="E151">
        <v>0</v>
      </c>
      <c r="H151">
        <f t="shared" si="4"/>
        <v>474.65999999999997</v>
      </c>
      <c r="I151" s="1">
        <f t="shared" si="5"/>
        <v>0</v>
      </c>
      <c r="J151" s="1">
        <f>(I151/total!$H$196)/(LN(H151)-LN(H150))</f>
        <v>0</v>
      </c>
      <c r="K151" s="1">
        <f>J151*H151</f>
        <v>0</v>
      </c>
      <c r="M151" s="1"/>
      <c r="N151" s="1"/>
      <c r="R151" s="1"/>
      <c r="S151" s="1"/>
      <c r="T151" s="1"/>
      <c r="U151" s="1"/>
      <c r="V151" s="1"/>
      <c r="W151" s="1">
        <v>0.17324000000000001</v>
      </c>
      <c r="X151" s="1">
        <v>0</v>
      </c>
      <c r="Y151">
        <v>0</v>
      </c>
    </row>
    <row r="152" spans="3:25" x14ac:dyDescent="0.25">
      <c r="C152" s="1">
        <v>0.33145000000000002</v>
      </c>
      <c r="D152" s="1">
        <v>0</v>
      </c>
      <c r="E152">
        <v>0</v>
      </c>
      <c r="H152">
        <f t="shared" si="4"/>
        <v>497.17500000000001</v>
      </c>
      <c r="I152" s="1">
        <f t="shared" si="5"/>
        <v>0</v>
      </c>
      <c r="J152" s="1">
        <f>(I152/total!$H$196)/(LN(H152)-LN(H151))</f>
        <v>0</v>
      </c>
      <c r="K152" s="1">
        <f>J152*H152</f>
        <v>0</v>
      </c>
      <c r="M152" s="1"/>
      <c r="N152" s="1"/>
      <c r="R152" s="1"/>
      <c r="S152" s="1"/>
      <c r="T152" s="1"/>
      <c r="U152" s="1"/>
      <c r="V152" s="1"/>
      <c r="W152" s="1">
        <v>0.18146000000000001</v>
      </c>
      <c r="X152" s="1">
        <v>0</v>
      </c>
      <c r="Y152">
        <v>0</v>
      </c>
    </row>
    <row r="153" spans="3:25" x14ac:dyDescent="0.25">
      <c r="C153" s="1">
        <v>0.34716999999999998</v>
      </c>
      <c r="D153" s="1">
        <v>0</v>
      </c>
      <c r="E153">
        <v>0</v>
      </c>
      <c r="H153">
        <f t="shared" si="4"/>
        <v>520.755</v>
      </c>
      <c r="I153" s="1">
        <f t="shared" si="5"/>
        <v>0</v>
      </c>
      <c r="J153" s="1">
        <f>(I153/total!$H$196)/(LN(H153)-LN(H152))</f>
        <v>0</v>
      </c>
      <c r="K153" s="1">
        <f>J153*H153</f>
        <v>0</v>
      </c>
      <c r="M153" s="1"/>
      <c r="N153" s="1"/>
      <c r="R153" s="1"/>
      <c r="S153" s="1"/>
      <c r="T153" s="1"/>
      <c r="U153" s="1"/>
      <c r="V153" s="1"/>
      <c r="W153" s="1">
        <v>0.19006000000000001</v>
      </c>
      <c r="X153" s="1">
        <v>0</v>
      </c>
      <c r="Y153">
        <v>0</v>
      </c>
    </row>
    <row r="154" spans="3:25" x14ac:dyDescent="0.25">
      <c r="C154" s="1">
        <v>0.36364000000000002</v>
      </c>
      <c r="D154" s="1">
        <v>0</v>
      </c>
      <c r="E154">
        <v>0</v>
      </c>
      <c r="H154">
        <f t="shared" si="4"/>
        <v>545.46</v>
      </c>
      <c r="I154" s="1">
        <f t="shared" si="5"/>
        <v>0</v>
      </c>
      <c r="J154" s="1">
        <f>(I154/total!$H$196)/(LN(H154)-LN(H153))</f>
        <v>0</v>
      </c>
      <c r="K154" s="1">
        <f>J154*H154</f>
        <v>0</v>
      </c>
      <c r="M154" s="1"/>
      <c r="N154" s="1"/>
      <c r="R154" s="1"/>
      <c r="S154" s="1"/>
      <c r="T154" s="1"/>
      <c r="U154" s="1"/>
      <c r="V154" s="1"/>
      <c r="W154" s="1">
        <v>0.19908000000000001</v>
      </c>
      <c r="X154" s="1">
        <v>0</v>
      </c>
      <c r="Y154">
        <v>0</v>
      </c>
    </row>
    <row r="155" spans="3:25" x14ac:dyDescent="0.25">
      <c r="C155" s="1">
        <v>0.38089000000000001</v>
      </c>
      <c r="D155" s="1">
        <v>0</v>
      </c>
      <c r="E155">
        <v>0</v>
      </c>
      <c r="H155">
        <f t="shared" si="4"/>
        <v>571.33500000000004</v>
      </c>
      <c r="I155" s="1">
        <f t="shared" si="5"/>
        <v>0</v>
      </c>
      <c r="J155" s="1">
        <f>(I155/total!$H$196)/(LN(H155)-LN(H154))</f>
        <v>0</v>
      </c>
      <c r="K155" s="1">
        <f>J155*H155</f>
        <v>0</v>
      </c>
      <c r="M155" s="1"/>
      <c r="N155" s="1"/>
      <c r="R155" s="1"/>
      <c r="S155" s="1"/>
      <c r="T155" s="1"/>
      <c r="U155" s="1"/>
      <c r="V155" s="1"/>
      <c r="W155" s="1">
        <v>0.20852000000000001</v>
      </c>
      <c r="X155" s="1">
        <v>0</v>
      </c>
      <c r="Y155">
        <v>0</v>
      </c>
    </row>
    <row r="156" spans="3:25" x14ac:dyDescent="0.25">
      <c r="C156" s="1">
        <v>0.39895000000000003</v>
      </c>
      <c r="D156" s="1">
        <v>0</v>
      </c>
      <c r="E156">
        <v>0</v>
      </c>
      <c r="H156">
        <f t="shared" si="4"/>
        <v>598.42499999999995</v>
      </c>
      <c r="I156" s="1">
        <f t="shared" si="5"/>
        <v>0</v>
      </c>
      <c r="J156" s="1">
        <f>(I156/total!$H$196)/(LN(H156)-LN(H155))</f>
        <v>0</v>
      </c>
      <c r="K156" s="1">
        <f>J156*H156</f>
        <v>0</v>
      </c>
      <c r="M156" s="1"/>
      <c r="N156" s="1"/>
      <c r="R156" s="1"/>
      <c r="S156" s="1"/>
      <c r="T156" s="1"/>
      <c r="U156" s="1"/>
      <c r="V156" s="1"/>
      <c r="W156" s="1">
        <v>0.21840999999999999</v>
      </c>
      <c r="X156" s="1">
        <v>0</v>
      </c>
      <c r="Y156">
        <v>0</v>
      </c>
    </row>
    <row r="157" spans="3:25" x14ac:dyDescent="0.25">
      <c r="C157" s="1">
        <v>0.41787999999999997</v>
      </c>
      <c r="D157" s="1">
        <v>0</v>
      </c>
      <c r="E157">
        <v>0</v>
      </c>
      <c r="H157">
        <f t="shared" si="4"/>
        <v>626.81999999999994</v>
      </c>
      <c r="I157" s="1">
        <f t="shared" si="5"/>
        <v>0</v>
      </c>
      <c r="J157" s="1">
        <f>(I157/total!$H$196)/(LN(H157)-LN(H156))</f>
        <v>0</v>
      </c>
      <c r="K157" s="1">
        <f>J157*H157</f>
        <v>0</v>
      </c>
      <c r="M157" s="1"/>
      <c r="N157" s="1"/>
      <c r="R157" s="1"/>
      <c r="S157" s="1"/>
      <c r="T157" s="1"/>
      <c r="U157" s="1"/>
      <c r="V157" s="1"/>
      <c r="W157" s="1">
        <v>0.22877</v>
      </c>
      <c r="X157" s="1">
        <v>0</v>
      </c>
      <c r="Y157">
        <v>0</v>
      </c>
    </row>
    <row r="158" spans="3:25" x14ac:dyDescent="0.25">
      <c r="C158" s="1">
        <v>0.43769999999999998</v>
      </c>
      <c r="D158" s="1">
        <v>0</v>
      </c>
      <c r="E158">
        <v>0</v>
      </c>
      <c r="H158">
        <f t="shared" si="4"/>
        <v>656.55</v>
      </c>
      <c r="I158" s="1">
        <f t="shared" si="5"/>
        <v>0</v>
      </c>
      <c r="J158" s="1">
        <f>(I158/total!$H$196)/(LN(H158)-LN(H157))</f>
        <v>0</v>
      </c>
      <c r="K158" s="1">
        <f>J158*H158</f>
        <v>0</v>
      </c>
      <c r="M158" s="1"/>
      <c r="N158" s="1"/>
      <c r="R158" s="1"/>
      <c r="S158" s="1"/>
      <c r="T158" s="1"/>
      <c r="U158" s="1"/>
      <c r="V158" s="1"/>
      <c r="W158" s="1">
        <v>0.23962</v>
      </c>
      <c r="X158" s="1">
        <v>0</v>
      </c>
      <c r="Y158">
        <v>0</v>
      </c>
    </row>
    <row r="159" spans="3:25" x14ac:dyDescent="0.25">
      <c r="C159" s="1">
        <v>0.45845999999999998</v>
      </c>
      <c r="D159" s="1">
        <v>0</v>
      </c>
      <c r="E159">
        <v>0</v>
      </c>
      <c r="H159">
        <f t="shared" si="4"/>
        <v>687.68999999999994</v>
      </c>
      <c r="I159" s="1">
        <f t="shared" si="5"/>
        <v>0</v>
      </c>
      <c r="J159" s="1">
        <f>(I159/total!$H$196)/(LN(H159)-LN(H158))</f>
        <v>0</v>
      </c>
      <c r="K159" s="1">
        <f>J159*H159</f>
        <v>0</v>
      </c>
      <c r="M159" s="1"/>
      <c r="N159" s="1"/>
      <c r="R159" s="1"/>
      <c r="S159" s="1"/>
      <c r="T159" s="1"/>
      <c r="U159" s="1"/>
      <c r="V159" s="1"/>
      <c r="W159" s="1">
        <v>0.25098999999999999</v>
      </c>
      <c r="X159" s="1">
        <v>0</v>
      </c>
      <c r="Y159">
        <v>0</v>
      </c>
    </row>
    <row r="160" spans="3:25" x14ac:dyDescent="0.25">
      <c r="C160" s="1">
        <v>0.48021000000000003</v>
      </c>
      <c r="D160" s="1">
        <v>0</v>
      </c>
      <c r="E160">
        <v>0</v>
      </c>
      <c r="H160">
        <f t="shared" si="4"/>
        <v>720.31500000000005</v>
      </c>
      <c r="I160" s="1">
        <f t="shared" si="5"/>
        <v>0</v>
      </c>
      <c r="J160" s="1">
        <f>(I160/total!$H$196)/(LN(H160)-LN(H159))</f>
        <v>0</v>
      </c>
      <c r="K160" s="1">
        <f>J160*H160</f>
        <v>0</v>
      </c>
      <c r="M160" s="1"/>
      <c r="N160" s="1"/>
      <c r="R160" s="1"/>
      <c r="S160" s="1"/>
      <c r="T160" s="1"/>
      <c r="U160" s="1"/>
      <c r="V160" s="1"/>
      <c r="W160" s="1">
        <v>0.26289000000000001</v>
      </c>
      <c r="X160" s="1">
        <v>0</v>
      </c>
      <c r="Y160">
        <v>0</v>
      </c>
    </row>
    <row r="161" spans="3:25" x14ac:dyDescent="0.25">
      <c r="C161" s="1">
        <v>0.50297999999999998</v>
      </c>
      <c r="D161" s="1">
        <v>0</v>
      </c>
      <c r="E161">
        <v>0</v>
      </c>
      <c r="H161">
        <f t="shared" si="4"/>
        <v>754.47</v>
      </c>
      <c r="I161" s="1">
        <f t="shared" si="5"/>
        <v>0</v>
      </c>
      <c r="J161" s="1">
        <f>(I161/total!$H$196)/(LN(H161)-LN(H160))</f>
        <v>0</v>
      </c>
      <c r="K161" s="1">
        <f>J161*H161</f>
        <v>0</v>
      </c>
      <c r="M161" s="1"/>
      <c r="N161" s="1"/>
      <c r="R161" s="1"/>
      <c r="S161" s="1"/>
      <c r="T161" s="1"/>
      <c r="U161" s="1"/>
      <c r="V161" s="1"/>
      <c r="W161" s="1">
        <v>0.27535999999999999</v>
      </c>
      <c r="X161" s="1">
        <v>0</v>
      </c>
      <c r="Y161">
        <v>0</v>
      </c>
    </row>
    <row r="162" spans="3:25" x14ac:dyDescent="0.25">
      <c r="C162" s="1">
        <v>0.52683999999999997</v>
      </c>
      <c r="D162" s="1">
        <v>0</v>
      </c>
      <c r="E162">
        <v>0</v>
      </c>
      <c r="H162">
        <f t="shared" si="4"/>
        <v>790.26</v>
      </c>
      <c r="I162" s="1">
        <f t="shared" si="5"/>
        <v>0</v>
      </c>
      <c r="J162" s="1">
        <f>(I162/total!$H$196)/(LN(H162)-LN(H161))</f>
        <v>0</v>
      </c>
      <c r="K162" s="1">
        <f>J162*H162</f>
        <v>0</v>
      </c>
      <c r="M162" s="1"/>
      <c r="N162" s="1"/>
      <c r="R162" s="1"/>
      <c r="S162" s="1"/>
      <c r="T162" s="1"/>
      <c r="U162" s="1"/>
      <c r="V162" s="1"/>
      <c r="W162" s="1">
        <v>0.28843000000000002</v>
      </c>
      <c r="X162" s="1">
        <v>0</v>
      </c>
      <c r="Y162">
        <v>0</v>
      </c>
    </row>
    <row r="163" spans="3:25" x14ac:dyDescent="0.25">
      <c r="C163" s="1">
        <v>0.55183000000000004</v>
      </c>
      <c r="D163" s="1">
        <v>0</v>
      </c>
      <c r="E163">
        <v>0</v>
      </c>
      <c r="H163">
        <f t="shared" si="4"/>
        <v>827.74500000000012</v>
      </c>
      <c r="I163" s="1">
        <f t="shared" si="5"/>
        <v>0</v>
      </c>
      <c r="J163" s="1">
        <f>(I163/total!$H$196)/(LN(H163)-LN(H162))</f>
        <v>0</v>
      </c>
      <c r="K163" s="1">
        <f>J163*H163</f>
        <v>0</v>
      </c>
      <c r="M163" s="1"/>
      <c r="N163" s="1"/>
      <c r="R163" s="1"/>
      <c r="S163" s="1"/>
      <c r="T163" s="1"/>
      <c r="U163" s="1"/>
      <c r="V163" s="1"/>
      <c r="W163" s="1">
        <v>0.30210999999999999</v>
      </c>
      <c r="X163" s="1">
        <v>0</v>
      </c>
      <c r="Y163">
        <v>0</v>
      </c>
    </row>
    <row r="164" spans="3:25" x14ac:dyDescent="0.25">
      <c r="C164" s="1">
        <v>0.57801000000000002</v>
      </c>
      <c r="D164" s="1">
        <v>0</v>
      </c>
      <c r="E164">
        <v>0</v>
      </c>
      <c r="H164">
        <f t="shared" si="4"/>
        <v>867.0150000000001</v>
      </c>
      <c r="I164" s="1">
        <f t="shared" si="5"/>
        <v>0</v>
      </c>
      <c r="J164" s="1">
        <f>(I164/total!$H$196)/(LN(H164)-LN(H163))</f>
        <v>0</v>
      </c>
      <c r="K164" s="1">
        <f>J164*H164</f>
        <v>0</v>
      </c>
      <c r="M164" s="1"/>
      <c r="N164" s="1"/>
      <c r="R164" s="1"/>
      <c r="S164" s="1"/>
      <c r="T164" s="1"/>
      <c r="U164" s="1"/>
      <c r="V164" s="1"/>
      <c r="W164" s="1">
        <v>0.31644</v>
      </c>
      <c r="X164" s="1">
        <v>0</v>
      </c>
      <c r="Y164">
        <v>0</v>
      </c>
    </row>
    <row r="165" spans="3:25" x14ac:dyDescent="0.25">
      <c r="C165" s="1">
        <v>0.60541999999999996</v>
      </c>
      <c r="D165" s="1">
        <v>0</v>
      </c>
      <c r="E165">
        <v>0</v>
      </c>
      <c r="H165">
        <f t="shared" si="4"/>
        <v>908.12999999999988</v>
      </c>
      <c r="I165" s="1">
        <f t="shared" si="5"/>
        <v>0</v>
      </c>
      <c r="J165" s="1">
        <f>(I165/total!$H$196)/(LN(H165)-LN(H164))</f>
        <v>0</v>
      </c>
      <c r="K165" s="1">
        <f>J165*H165</f>
        <v>0</v>
      </c>
      <c r="M165" s="1"/>
      <c r="N165" s="1"/>
      <c r="R165" s="1"/>
      <c r="S165" s="1"/>
      <c r="T165" s="1"/>
      <c r="U165" s="1"/>
      <c r="V165" s="1"/>
      <c r="W165" s="1">
        <v>0.33145000000000002</v>
      </c>
      <c r="X165" s="1">
        <v>0</v>
      </c>
      <c r="Y165">
        <v>0</v>
      </c>
    </row>
    <row r="166" spans="3:25" x14ac:dyDescent="0.25">
      <c r="C166" s="1">
        <v>0.63414000000000004</v>
      </c>
      <c r="D166" s="1">
        <v>0</v>
      </c>
      <c r="E166">
        <v>0</v>
      </c>
      <c r="H166">
        <f t="shared" si="4"/>
        <v>951.21000000000015</v>
      </c>
      <c r="I166" s="1">
        <f t="shared" si="5"/>
        <v>0</v>
      </c>
      <c r="J166" s="1">
        <f>(I166/total!$H$196)/(LN(H166)-LN(H165))</f>
        <v>0</v>
      </c>
      <c r="K166" s="1">
        <f>J166*H166</f>
        <v>0</v>
      </c>
      <c r="M166" s="1"/>
      <c r="N166" s="1"/>
      <c r="R166" s="1"/>
      <c r="S166" s="1"/>
      <c r="T166" s="1"/>
      <c r="U166" s="1"/>
      <c r="V166" s="1"/>
      <c r="W166" s="1">
        <v>0.34716999999999998</v>
      </c>
      <c r="X166" s="1">
        <v>0</v>
      </c>
      <c r="Y166">
        <v>0</v>
      </c>
    </row>
    <row r="167" spans="3:25" x14ac:dyDescent="0.25">
      <c r="C167" s="1">
        <v>0.66422000000000003</v>
      </c>
      <c r="D167" s="1">
        <v>0</v>
      </c>
      <c r="E167">
        <v>0</v>
      </c>
      <c r="H167">
        <f t="shared" si="4"/>
        <v>996.33</v>
      </c>
      <c r="I167" s="1">
        <f t="shared" si="5"/>
        <v>0</v>
      </c>
      <c r="J167" s="1">
        <f>(I167/total!$H$196)/(LN(H167)-LN(H166))</f>
        <v>0</v>
      </c>
      <c r="K167" s="1">
        <f>J167*H167</f>
        <v>0</v>
      </c>
      <c r="M167" s="1"/>
      <c r="N167" s="1"/>
      <c r="R167" s="1"/>
      <c r="S167" s="1"/>
      <c r="T167" s="1"/>
      <c r="U167" s="1"/>
      <c r="V167" s="1"/>
      <c r="W167" s="1">
        <v>0.36364000000000002</v>
      </c>
      <c r="X167" s="1">
        <v>0</v>
      </c>
      <c r="Y167">
        <v>0</v>
      </c>
    </row>
    <row r="168" spans="3:25" x14ac:dyDescent="0.25">
      <c r="C168" s="1">
        <v>0.69572999999999996</v>
      </c>
      <c r="D168" s="1">
        <v>0</v>
      </c>
      <c r="E168">
        <v>0</v>
      </c>
      <c r="H168">
        <f t="shared" si="4"/>
        <v>1043.5949999999998</v>
      </c>
      <c r="I168" s="1">
        <f t="shared" si="5"/>
        <v>0</v>
      </c>
      <c r="J168" s="1">
        <f>(I168/total!$H$196)/(LN(H168)-LN(H167))</f>
        <v>0</v>
      </c>
      <c r="K168" s="1">
        <f>J168*H168</f>
        <v>0</v>
      </c>
      <c r="M168" s="1"/>
      <c r="N168" s="1"/>
      <c r="R168" s="1"/>
      <c r="S168" s="1"/>
      <c r="T168" s="1"/>
      <c r="U168" s="1"/>
      <c r="V168" s="1"/>
      <c r="W168" s="1">
        <v>0.38089000000000001</v>
      </c>
      <c r="X168" s="1">
        <v>0</v>
      </c>
      <c r="Y168">
        <v>0</v>
      </c>
    </row>
    <row r="169" spans="3:25" x14ac:dyDescent="0.25">
      <c r="C169" s="1">
        <v>0.72872999999999999</v>
      </c>
      <c r="D169" s="1">
        <v>0</v>
      </c>
      <c r="E169">
        <v>0</v>
      </c>
      <c r="H169">
        <f t="shared" si="4"/>
        <v>1093.095</v>
      </c>
      <c r="I169" s="1">
        <f t="shared" si="5"/>
        <v>0</v>
      </c>
      <c r="J169" s="1">
        <f>(I169/total!$H$196)/(LN(H169)-LN(H168))</f>
        <v>0</v>
      </c>
      <c r="K169" s="1">
        <f>J169*H169</f>
        <v>0</v>
      </c>
      <c r="M169" s="1"/>
      <c r="N169" s="1"/>
      <c r="R169" s="1"/>
      <c r="S169" s="1"/>
      <c r="T169" s="1"/>
      <c r="U169" s="1"/>
      <c r="V169" s="1"/>
      <c r="W169" s="1">
        <v>0.39895000000000003</v>
      </c>
      <c r="X169" s="1">
        <v>0</v>
      </c>
      <c r="Y169">
        <v>0</v>
      </c>
    </row>
    <row r="170" spans="3:25" x14ac:dyDescent="0.25">
      <c r="C170" s="1">
        <v>0.76329999999999998</v>
      </c>
      <c r="D170" s="1">
        <v>0</v>
      </c>
      <c r="E170">
        <v>0</v>
      </c>
      <c r="H170">
        <f t="shared" si="4"/>
        <v>1144.9499999999998</v>
      </c>
      <c r="I170" s="1">
        <f t="shared" si="5"/>
        <v>0</v>
      </c>
      <c r="J170" s="1">
        <f>(I170/total!$H$196)/(LN(H170)-LN(H169))</f>
        <v>0</v>
      </c>
      <c r="K170" s="1">
        <f>J170*H170</f>
        <v>0</v>
      </c>
      <c r="M170" s="1"/>
      <c r="N170" s="1"/>
      <c r="R170" s="1"/>
      <c r="S170" s="1"/>
      <c r="T170" s="1"/>
      <c r="U170" s="1"/>
      <c r="V170" s="1"/>
      <c r="W170" s="1">
        <v>0.41787999999999997</v>
      </c>
      <c r="X170" s="1">
        <v>0</v>
      </c>
      <c r="Y170">
        <v>0</v>
      </c>
    </row>
    <row r="171" spans="3:25" x14ac:dyDescent="0.25">
      <c r="C171" s="1">
        <v>0.79949999999999999</v>
      </c>
      <c r="D171" s="1">
        <v>0</v>
      </c>
      <c r="E171">
        <v>0</v>
      </c>
      <c r="H171">
        <f t="shared" si="4"/>
        <v>1199.25</v>
      </c>
      <c r="I171" s="1">
        <f t="shared" si="5"/>
        <v>0</v>
      </c>
      <c r="J171" s="1">
        <f>(I171/total!$H$196)/(LN(H171)-LN(H170))</f>
        <v>0</v>
      </c>
      <c r="K171" s="1">
        <f>J171*H171</f>
        <v>0</v>
      </c>
      <c r="M171" s="1"/>
      <c r="N171" s="1"/>
      <c r="R171" s="1"/>
      <c r="S171" s="1"/>
      <c r="T171" s="1"/>
      <c r="U171" s="1"/>
      <c r="V171" s="1"/>
      <c r="W171" s="1">
        <v>0.43769999999999998</v>
      </c>
      <c r="X171" s="1">
        <v>0</v>
      </c>
      <c r="Y171">
        <v>0</v>
      </c>
    </row>
    <row r="172" spans="3:25" x14ac:dyDescent="0.25">
      <c r="C172" s="1">
        <v>0.83743000000000001</v>
      </c>
      <c r="D172" s="1">
        <v>0</v>
      </c>
      <c r="E172">
        <v>0</v>
      </c>
      <c r="H172">
        <f t="shared" si="4"/>
        <v>1256.145</v>
      </c>
      <c r="I172" s="1">
        <f t="shared" si="5"/>
        <v>0</v>
      </c>
      <c r="J172" s="1">
        <f>(I172/total!$H$196)/(LN(H172)-LN(H171))</f>
        <v>0</v>
      </c>
      <c r="K172" s="1">
        <f>J172*H172</f>
        <v>0</v>
      </c>
      <c r="M172" s="1"/>
      <c r="N172" s="1"/>
      <c r="R172" s="1"/>
      <c r="S172" s="1"/>
      <c r="T172" s="1"/>
      <c r="U172" s="1"/>
      <c r="V172" s="1"/>
      <c r="W172" s="1">
        <v>0.45845999999999998</v>
      </c>
      <c r="X172" s="1">
        <v>0</v>
      </c>
      <c r="Y172">
        <v>0</v>
      </c>
    </row>
    <row r="173" spans="3:25" x14ac:dyDescent="0.25">
      <c r="C173" s="1">
        <v>0.87714999999999999</v>
      </c>
      <c r="D173" s="1">
        <v>0</v>
      </c>
      <c r="E173">
        <v>0</v>
      </c>
      <c r="H173">
        <f t="shared" si="4"/>
        <v>1315.7250000000001</v>
      </c>
      <c r="I173" s="1">
        <f t="shared" si="5"/>
        <v>0</v>
      </c>
      <c r="J173" s="1">
        <f>(I173/total!$H$196)/(LN(H173)-LN(H172))</f>
        <v>0</v>
      </c>
      <c r="K173" s="1">
        <f>J173*H173</f>
        <v>0</v>
      </c>
      <c r="M173" s="1"/>
      <c r="N173" s="1"/>
      <c r="R173" s="1"/>
      <c r="S173" s="1"/>
      <c r="T173" s="1"/>
      <c r="U173" s="1"/>
      <c r="V173" s="1"/>
      <c r="W173" s="1">
        <v>0.48021000000000003</v>
      </c>
      <c r="X173" s="1">
        <v>0</v>
      </c>
      <c r="Y173">
        <v>0</v>
      </c>
    </row>
    <row r="174" spans="3:25" x14ac:dyDescent="0.25">
      <c r="C174" s="1">
        <v>0.91874999999999996</v>
      </c>
      <c r="D174" s="1">
        <v>0</v>
      </c>
      <c r="E174">
        <v>0</v>
      </c>
      <c r="H174">
        <f t="shared" si="4"/>
        <v>1378.1249999999998</v>
      </c>
      <c r="I174" s="1">
        <f t="shared" si="5"/>
        <v>0</v>
      </c>
      <c r="J174" s="1">
        <f>(I174/total!$H$196)/(LN(H174)-LN(H173))</f>
        <v>0</v>
      </c>
      <c r="K174" s="1">
        <f>J174*H174</f>
        <v>0</v>
      </c>
      <c r="M174" s="1"/>
      <c r="N174" s="1"/>
      <c r="R174" s="1"/>
      <c r="S174" s="1"/>
      <c r="T174" s="1"/>
      <c r="U174" s="1"/>
      <c r="V174" s="1"/>
      <c r="W174" s="1">
        <v>0.50297999999999998</v>
      </c>
      <c r="X174" s="1">
        <v>0</v>
      </c>
      <c r="Y174">
        <v>0</v>
      </c>
    </row>
    <row r="175" spans="3:25" x14ac:dyDescent="0.25">
      <c r="C175" s="1">
        <v>0.96233000000000002</v>
      </c>
      <c r="D175" s="1">
        <v>0</v>
      </c>
      <c r="E175">
        <v>0</v>
      </c>
      <c r="H175">
        <f t="shared" si="4"/>
        <v>1443.4949999999999</v>
      </c>
      <c r="I175" s="1">
        <f t="shared" si="5"/>
        <v>0</v>
      </c>
      <c r="J175" s="1">
        <f>(I175/total!$H$196)/(LN(H175)-LN(H174))</f>
        <v>0</v>
      </c>
      <c r="K175" s="1">
        <f>J175*H175</f>
        <v>0</v>
      </c>
      <c r="M175" s="1"/>
      <c r="N175" s="1"/>
      <c r="R175" s="1"/>
      <c r="S175" s="1"/>
      <c r="T175" s="1"/>
      <c r="U175" s="1"/>
      <c r="V175" s="1"/>
      <c r="W175" s="1">
        <v>0.52683999999999997</v>
      </c>
      <c r="X175" s="1">
        <v>0</v>
      </c>
      <c r="Y175">
        <v>0</v>
      </c>
    </row>
    <row r="176" spans="3:25" x14ac:dyDescent="0.25">
      <c r="C176" s="1">
        <v>1.008</v>
      </c>
      <c r="D176" s="1">
        <v>0</v>
      </c>
      <c r="E176">
        <v>0</v>
      </c>
      <c r="H176">
        <f t="shared" si="4"/>
        <v>1512</v>
      </c>
      <c r="I176" s="1">
        <f t="shared" si="5"/>
        <v>0</v>
      </c>
      <c r="J176" s="1">
        <f>(I176/total!$H$196)/(LN(H176)-LN(H175))</f>
        <v>0</v>
      </c>
      <c r="K176" s="1">
        <f>J176*H176</f>
        <v>0</v>
      </c>
      <c r="M176" s="1"/>
      <c r="N176" s="1"/>
      <c r="R176" s="1"/>
      <c r="S176" s="1"/>
      <c r="T176" s="1"/>
      <c r="U176" s="1"/>
      <c r="V176" s="1"/>
      <c r="W176" s="1">
        <v>0.55183000000000004</v>
      </c>
      <c r="X176" s="1">
        <v>0</v>
      </c>
      <c r="Y176">
        <v>0</v>
      </c>
    </row>
    <row r="177" spans="3:25" x14ac:dyDescent="0.25">
      <c r="C177" s="1">
        <v>1.0558000000000001</v>
      </c>
      <c r="D177" s="1">
        <v>0</v>
      </c>
      <c r="E177">
        <v>0</v>
      </c>
      <c r="H177">
        <f t="shared" si="4"/>
        <v>1583.7</v>
      </c>
      <c r="I177" s="1">
        <f t="shared" si="5"/>
        <v>0</v>
      </c>
      <c r="J177" s="1">
        <f>(I177/total!$H$196)/(LN(H177)-LN(H176))</f>
        <v>0</v>
      </c>
      <c r="K177" s="1">
        <f>J177*H177</f>
        <v>0</v>
      </c>
      <c r="M177" s="1"/>
      <c r="N177" s="1"/>
      <c r="R177" s="1"/>
      <c r="S177" s="1"/>
      <c r="T177" s="1"/>
      <c r="U177" s="1"/>
      <c r="V177" s="1"/>
      <c r="W177" s="1">
        <v>0.57801000000000002</v>
      </c>
      <c r="X177" s="1">
        <v>0</v>
      </c>
      <c r="Y177">
        <v>0</v>
      </c>
    </row>
    <row r="178" spans="3:25" x14ac:dyDescent="0.25">
      <c r="C178" s="1">
        <v>1.1059000000000001</v>
      </c>
      <c r="D178" s="1">
        <v>0</v>
      </c>
      <c r="E178">
        <v>0</v>
      </c>
      <c r="H178">
        <f t="shared" si="4"/>
        <v>1658.8500000000001</v>
      </c>
      <c r="I178" s="1">
        <f t="shared" si="5"/>
        <v>0</v>
      </c>
      <c r="J178" s="1">
        <f>(I178/total!$H$196)/(LN(H178)-LN(H177))</f>
        <v>0</v>
      </c>
      <c r="K178" s="1">
        <f>J178*H178</f>
        <v>0</v>
      </c>
      <c r="M178" s="1"/>
      <c r="N178" s="1"/>
      <c r="R178" s="1"/>
      <c r="S178" s="1"/>
      <c r="T178" s="1"/>
      <c r="U178" s="1"/>
      <c r="V178" s="1"/>
      <c r="W178" s="1">
        <v>0.60541999999999996</v>
      </c>
      <c r="X178" s="1">
        <v>0</v>
      </c>
      <c r="Y178">
        <v>0</v>
      </c>
    </row>
    <row r="179" spans="3:25" x14ac:dyDescent="0.25">
      <c r="C179" s="1">
        <v>1.1583000000000001</v>
      </c>
      <c r="D179" s="1">
        <v>0</v>
      </c>
      <c r="E179">
        <v>0</v>
      </c>
      <c r="H179">
        <f t="shared" si="4"/>
        <v>1737.4500000000003</v>
      </c>
      <c r="I179" s="1">
        <f t="shared" si="5"/>
        <v>0</v>
      </c>
      <c r="J179" s="1">
        <f>(I179/total!$H$196)/(LN(H179)-LN(H178))</f>
        <v>0</v>
      </c>
      <c r="K179" s="1">
        <f>J179*H179</f>
        <v>0</v>
      </c>
      <c r="M179" s="1"/>
      <c r="N179" s="1"/>
      <c r="R179" s="1"/>
      <c r="S179" s="1"/>
      <c r="T179" s="1"/>
      <c r="U179" s="1"/>
      <c r="V179" s="1"/>
      <c r="W179" s="1">
        <v>0.63414000000000004</v>
      </c>
      <c r="X179" s="1">
        <v>0</v>
      </c>
      <c r="Y179">
        <v>0</v>
      </c>
    </row>
    <row r="180" spans="3:25" x14ac:dyDescent="0.25">
      <c r="C180" s="1">
        <v>1.2133</v>
      </c>
      <c r="D180" s="1">
        <v>0</v>
      </c>
      <c r="E180">
        <v>0</v>
      </c>
      <c r="H180">
        <f t="shared" si="4"/>
        <v>1819.95</v>
      </c>
      <c r="I180" s="1">
        <f t="shared" si="5"/>
        <v>0</v>
      </c>
      <c r="J180" s="1">
        <f>(I180/total!$H$196)/(LN(H180)-LN(H179))</f>
        <v>0</v>
      </c>
      <c r="K180" s="1">
        <f>J180*H180</f>
        <v>0</v>
      </c>
      <c r="M180" s="1"/>
      <c r="N180" s="1"/>
      <c r="R180" s="1"/>
      <c r="S180" s="1"/>
      <c r="T180" s="1"/>
      <c r="U180" s="1"/>
      <c r="V180" s="1"/>
      <c r="W180" s="1">
        <v>0.66422000000000003</v>
      </c>
      <c r="X180" s="1">
        <v>0</v>
      </c>
      <c r="Y180">
        <v>0</v>
      </c>
    </row>
    <row r="181" spans="3:25" x14ac:dyDescent="0.25">
      <c r="C181" s="1">
        <v>1.2707999999999999</v>
      </c>
      <c r="D181" s="1">
        <v>0</v>
      </c>
      <c r="E181">
        <v>0</v>
      </c>
      <c r="H181">
        <f t="shared" si="4"/>
        <v>1906.1999999999998</v>
      </c>
      <c r="I181" s="1">
        <f t="shared" si="5"/>
        <v>0</v>
      </c>
      <c r="J181" s="1">
        <f>(I181/total!$H$196)/(LN(H181)-LN(H180))</f>
        <v>0</v>
      </c>
      <c r="K181" s="1">
        <f>J181*H181</f>
        <v>0</v>
      </c>
      <c r="M181" s="1"/>
      <c r="N181" s="1"/>
      <c r="R181" s="1"/>
      <c r="S181" s="1"/>
      <c r="T181" s="1"/>
      <c r="U181" s="1"/>
      <c r="V181" s="1"/>
      <c r="W181" s="1">
        <v>0.69572999999999996</v>
      </c>
      <c r="X181" s="1">
        <v>0</v>
      </c>
      <c r="Y181">
        <v>0</v>
      </c>
    </row>
    <row r="182" spans="3:25" x14ac:dyDescent="0.25">
      <c r="C182" s="1">
        <v>1.3310999999999999</v>
      </c>
      <c r="D182" s="1">
        <v>0</v>
      </c>
      <c r="E182">
        <v>0</v>
      </c>
      <c r="H182">
        <f t="shared" si="4"/>
        <v>1996.6499999999999</v>
      </c>
      <c r="I182" s="1">
        <f t="shared" si="5"/>
        <v>0</v>
      </c>
      <c r="J182" s="1">
        <f>(I182/total!$H$196)/(LN(H182)-LN(H181))</f>
        <v>0</v>
      </c>
      <c r="K182" s="1">
        <f>J182*H182</f>
        <v>0</v>
      </c>
      <c r="M182" s="1"/>
      <c r="N182" s="1"/>
      <c r="R182" s="1"/>
      <c r="S182" s="1"/>
      <c r="T182" s="1"/>
      <c r="U182" s="1"/>
      <c r="V182" s="1"/>
      <c r="W182" s="1">
        <v>0.72872999999999999</v>
      </c>
      <c r="X182" s="1">
        <v>0</v>
      </c>
      <c r="Y182">
        <v>0</v>
      </c>
    </row>
    <row r="183" spans="3:25" x14ac:dyDescent="0.25">
      <c r="C183" s="1">
        <v>1.3942000000000001</v>
      </c>
      <c r="D183" s="1">
        <v>0</v>
      </c>
      <c r="E183">
        <v>0</v>
      </c>
      <c r="H183">
        <f t="shared" si="4"/>
        <v>2091.3000000000002</v>
      </c>
      <c r="I183" s="1">
        <f t="shared" si="5"/>
        <v>0</v>
      </c>
      <c r="J183" s="1">
        <f>(I183/total!$H$196)/(LN(H183)-LN(H182))</f>
        <v>0</v>
      </c>
      <c r="K183" s="1">
        <f>J183*H183</f>
        <v>0</v>
      </c>
      <c r="M183" s="1"/>
      <c r="N183" s="1"/>
      <c r="R183" s="1"/>
      <c r="S183" s="1"/>
      <c r="T183" s="1"/>
      <c r="U183" s="1"/>
      <c r="V183" s="1"/>
      <c r="W183" s="1">
        <v>0.76329999999999998</v>
      </c>
      <c r="X183" s="1">
        <v>0</v>
      </c>
      <c r="Y183">
        <v>0</v>
      </c>
    </row>
    <row r="184" spans="3:25" x14ac:dyDescent="0.25">
      <c r="C184" s="1">
        <v>1.4603999999999999</v>
      </c>
      <c r="D184" s="1">
        <v>0</v>
      </c>
      <c r="E184">
        <v>0</v>
      </c>
      <c r="H184">
        <f t="shared" si="4"/>
        <v>2190.6</v>
      </c>
      <c r="I184" s="1">
        <f t="shared" si="5"/>
        <v>0</v>
      </c>
      <c r="J184" s="1">
        <f>(I184/total!$H$196)/(LN(H184)-LN(H183))</f>
        <v>0</v>
      </c>
      <c r="K184" s="1">
        <f>J184*H184</f>
        <v>0</v>
      </c>
      <c r="M184" s="1"/>
      <c r="N184" s="1"/>
      <c r="R184" s="1"/>
      <c r="S184" s="1"/>
      <c r="T184" s="1"/>
      <c r="U184" s="1"/>
      <c r="V184" s="1"/>
      <c r="W184" s="1">
        <v>0.79949999999999999</v>
      </c>
      <c r="X184" s="1">
        <v>0</v>
      </c>
      <c r="Y184">
        <v>0</v>
      </c>
    </row>
    <row r="185" spans="3:25" x14ac:dyDescent="0.25">
      <c r="C185" s="1">
        <v>1.5296000000000001</v>
      </c>
      <c r="D185" s="1">
        <v>0</v>
      </c>
      <c r="E185">
        <v>0</v>
      </c>
      <c r="H185">
        <f t="shared" si="4"/>
        <v>2294.4</v>
      </c>
      <c r="I185" s="1">
        <f t="shared" si="5"/>
        <v>0</v>
      </c>
      <c r="J185" s="1">
        <f>(I185/total!$H$196)/(LN(H185)-LN(H184))</f>
        <v>0</v>
      </c>
      <c r="K185" s="1">
        <f>J185*H185</f>
        <v>0</v>
      </c>
      <c r="M185" s="1"/>
      <c r="N185" s="1"/>
      <c r="R185" s="1"/>
      <c r="S185" s="1"/>
      <c r="T185" s="1"/>
      <c r="U185" s="1"/>
      <c r="V185" s="1"/>
      <c r="W185" s="1">
        <v>0.83743000000000001</v>
      </c>
      <c r="X185" s="1">
        <v>0</v>
      </c>
      <c r="Y185">
        <v>0</v>
      </c>
    </row>
    <row r="186" spans="3:25" x14ac:dyDescent="0.25">
      <c r="C186" s="1">
        <v>1.6022000000000001</v>
      </c>
      <c r="D186" s="1">
        <v>0</v>
      </c>
      <c r="E186">
        <v>0</v>
      </c>
      <c r="H186">
        <f t="shared" si="4"/>
        <v>2403.3000000000002</v>
      </c>
      <c r="I186" s="1">
        <f t="shared" si="5"/>
        <v>0</v>
      </c>
      <c r="J186" s="1">
        <f>(I186/total!$H$196)/(LN(H186)-LN(H185))</f>
        <v>0</v>
      </c>
      <c r="K186" s="1">
        <f>J186*H186</f>
        <v>0</v>
      </c>
      <c r="M186" s="1"/>
      <c r="N186" s="1"/>
      <c r="R186" s="1"/>
      <c r="S186" s="1"/>
      <c r="T186" s="1"/>
      <c r="U186" s="1"/>
      <c r="V186" s="1"/>
      <c r="W186" s="1">
        <v>0.87714999999999999</v>
      </c>
      <c r="X186" s="1">
        <v>0</v>
      </c>
      <c r="Y186">
        <v>0</v>
      </c>
    </row>
    <row r="187" spans="3:25" x14ac:dyDescent="0.25">
      <c r="C187" s="1">
        <v>1.6781999999999999</v>
      </c>
      <c r="D187" s="1">
        <v>0</v>
      </c>
      <c r="E187">
        <v>0</v>
      </c>
      <c r="H187">
        <f t="shared" si="4"/>
        <v>2517.2999999999997</v>
      </c>
      <c r="I187" s="1">
        <f t="shared" si="5"/>
        <v>0</v>
      </c>
      <c r="J187" s="1">
        <f>(I187/total!$H$196)/(LN(H187)-LN(H186))</f>
        <v>0</v>
      </c>
      <c r="K187" s="1">
        <f>J187*H187</f>
        <v>0</v>
      </c>
      <c r="M187" s="1"/>
      <c r="N187" s="1"/>
      <c r="R187" s="1"/>
      <c r="S187" s="1"/>
      <c r="T187" s="1"/>
      <c r="U187" s="1"/>
      <c r="V187" s="1"/>
      <c r="W187" s="1">
        <v>0.91874999999999996</v>
      </c>
      <c r="X187" s="1">
        <v>0</v>
      </c>
      <c r="Y187">
        <v>0</v>
      </c>
    </row>
    <row r="188" spans="3:25" x14ac:dyDescent="0.25">
      <c r="C188" s="1">
        <v>1.7578</v>
      </c>
      <c r="D188" s="1">
        <v>0</v>
      </c>
      <c r="E188">
        <v>0</v>
      </c>
      <c r="H188">
        <f t="shared" si="4"/>
        <v>2636.7000000000003</v>
      </c>
      <c r="I188" s="1">
        <f t="shared" si="5"/>
        <v>0</v>
      </c>
      <c r="J188" s="1">
        <f>(I188/total!$H$196)/(LN(H188)-LN(H187))</f>
        <v>0</v>
      </c>
      <c r="K188" s="1">
        <f>J188*H188</f>
        <v>0</v>
      </c>
      <c r="M188" s="1"/>
      <c r="N188" s="1"/>
      <c r="R188" s="1"/>
      <c r="S188" s="1"/>
      <c r="T188" s="1"/>
      <c r="U188" s="1"/>
      <c r="V188" s="1"/>
      <c r="W188" s="1">
        <v>0.96233000000000002</v>
      </c>
      <c r="X188" s="1">
        <v>0</v>
      </c>
      <c r="Y188">
        <v>0</v>
      </c>
    </row>
    <row r="189" spans="3:25" x14ac:dyDescent="0.25">
      <c r="C189" s="1">
        <v>1.8411999999999999</v>
      </c>
      <c r="D189" s="1">
        <v>0</v>
      </c>
      <c r="E189">
        <v>0</v>
      </c>
      <c r="H189">
        <f t="shared" si="4"/>
        <v>2761.8</v>
      </c>
      <c r="I189" s="1">
        <f t="shared" si="5"/>
        <v>0</v>
      </c>
      <c r="J189" s="1">
        <f>(I189/total!$H$196)/(LN(H189)-LN(H188))</f>
        <v>0</v>
      </c>
      <c r="K189" s="1">
        <f>J189*H189</f>
        <v>0</v>
      </c>
      <c r="M189" s="1"/>
      <c r="N189" s="1"/>
      <c r="R189" s="1"/>
      <c r="S189" s="1"/>
      <c r="T189" s="1"/>
      <c r="U189" s="1"/>
      <c r="V189" s="1"/>
      <c r="W189" s="1">
        <v>1.008</v>
      </c>
      <c r="X189" s="1">
        <v>0</v>
      </c>
      <c r="Y189">
        <v>0</v>
      </c>
    </row>
    <row r="190" spans="3:25" x14ac:dyDescent="0.25">
      <c r="C190" s="1">
        <v>1.9285000000000001</v>
      </c>
      <c r="D190" s="1">
        <v>0</v>
      </c>
      <c r="E190">
        <v>0</v>
      </c>
      <c r="H190">
        <f t="shared" si="4"/>
        <v>2892.7500000000005</v>
      </c>
      <c r="I190" s="1">
        <f t="shared" si="5"/>
        <v>0</v>
      </c>
      <c r="J190" s="1">
        <f>(I190/total!$H$196)/(LN(H190)-LN(H189))</f>
        <v>0</v>
      </c>
      <c r="K190" s="1">
        <f>J190*H190</f>
        <v>0</v>
      </c>
      <c r="M190" s="1"/>
      <c r="N190" s="1"/>
      <c r="R190" s="1"/>
      <c r="S190" s="1"/>
      <c r="T190" s="1"/>
      <c r="U190" s="1"/>
      <c r="V190" s="1"/>
      <c r="W190" s="1">
        <v>1.0558000000000001</v>
      </c>
      <c r="X190" s="1">
        <v>0</v>
      </c>
      <c r="Y190">
        <v>0</v>
      </c>
    </row>
    <row r="191" spans="3:25" x14ac:dyDescent="0.25">
      <c r="C191" s="1">
        <v>2.02</v>
      </c>
      <c r="D191" s="1">
        <v>0</v>
      </c>
      <c r="E191">
        <v>0</v>
      </c>
      <c r="H191">
        <f t="shared" si="4"/>
        <v>3030.0000000000005</v>
      </c>
      <c r="I191" s="1">
        <f t="shared" si="5"/>
        <v>0</v>
      </c>
      <c r="J191" s="1">
        <f>(I191/total!$H$196)/(LN(H191)-LN(H190))</f>
        <v>0</v>
      </c>
      <c r="K191" s="1">
        <f>J191*H191</f>
        <v>0</v>
      </c>
      <c r="M191" s="1"/>
      <c r="N191" s="1"/>
      <c r="R191" s="1"/>
      <c r="S191" s="1"/>
      <c r="T191" s="1"/>
      <c r="U191" s="1"/>
      <c r="V191" s="1"/>
      <c r="W191" s="1">
        <v>1.1059000000000001</v>
      </c>
      <c r="X191" s="1">
        <v>0</v>
      </c>
      <c r="Y191">
        <v>0</v>
      </c>
    </row>
    <row r="192" spans="3:25" x14ac:dyDescent="0.25">
      <c r="J192" s="1">
        <f>SUM(J7:J191)</f>
        <v>18.094303613355329</v>
      </c>
      <c r="K192" s="1">
        <f>SUM(K7:K191)</f>
        <v>464.51659080009955</v>
      </c>
      <c r="R192" s="1"/>
      <c r="S192" s="1"/>
      <c r="T192" s="1"/>
      <c r="U192" s="1"/>
      <c r="V192" s="1"/>
      <c r="W192" s="1">
        <v>1.1583000000000001</v>
      </c>
      <c r="X192" s="1">
        <v>0</v>
      </c>
      <c r="Y192">
        <v>0</v>
      </c>
    </row>
    <row r="193" spans="6:25" x14ac:dyDescent="0.25">
      <c r="K193" s="1">
        <f>K192/J192</f>
        <v>25.671979465252356</v>
      </c>
      <c r="R193" s="1"/>
      <c r="S193" s="1"/>
      <c r="T193" s="1"/>
      <c r="U193" s="1"/>
      <c r="V193" s="1"/>
      <c r="W193" s="1">
        <v>1.2133</v>
      </c>
      <c r="X193" s="1">
        <v>0</v>
      </c>
      <c r="Y193">
        <v>0</v>
      </c>
    </row>
    <row r="194" spans="6:25" x14ac:dyDescent="0.25">
      <c r="M194" s="1"/>
      <c r="R194" s="1"/>
      <c r="S194" s="1"/>
      <c r="T194" s="1"/>
      <c r="U194" s="1"/>
      <c r="V194" s="1"/>
      <c r="W194" s="1">
        <v>1.2707999999999999</v>
      </c>
      <c r="X194" s="1">
        <v>0</v>
      </c>
      <c r="Y194">
        <v>0</v>
      </c>
    </row>
    <row r="195" spans="6:25" x14ac:dyDescent="0.25">
      <c r="R195" s="1"/>
      <c r="S195" s="1"/>
      <c r="T195" s="1"/>
      <c r="U195" s="1"/>
      <c r="V195" s="1"/>
      <c r="W195" s="1">
        <v>1.3310999999999999</v>
      </c>
      <c r="X195" s="1">
        <v>0</v>
      </c>
      <c r="Y195">
        <v>0</v>
      </c>
    </row>
    <row r="196" spans="6:25" x14ac:dyDescent="0.25">
      <c r="F196" t="s">
        <v>6</v>
      </c>
      <c r="I196" s="1">
        <f>SUM(I6:I191)</f>
        <v>1.2510992039999991E-3</v>
      </c>
      <c r="R196" s="1"/>
      <c r="S196" s="1"/>
      <c r="T196" s="1"/>
      <c r="U196" s="1"/>
      <c r="V196" s="1"/>
      <c r="W196" s="1">
        <v>1.3942000000000001</v>
      </c>
      <c r="X196" s="1">
        <v>0</v>
      </c>
      <c r="Y196">
        <v>0</v>
      </c>
    </row>
    <row r="197" spans="6:25" x14ac:dyDescent="0.25">
      <c r="I197" s="1"/>
      <c r="R197" s="1"/>
      <c r="S197" s="1"/>
      <c r="T197" s="1"/>
      <c r="U197" s="1"/>
      <c r="V197" s="1"/>
      <c r="W197" s="1"/>
      <c r="X197" s="1"/>
    </row>
    <row r="198" spans="6:25" x14ac:dyDescent="0.25">
      <c r="I198" s="1"/>
      <c r="R198" s="1"/>
      <c r="S198" s="1"/>
      <c r="T198" s="1"/>
      <c r="U198" s="1"/>
      <c r="V198" s="1"/>
      <c r="W198" s="1"/>
      <c r="X198" s="1"/>
    </row>
    <row r="199" spans="6:25" x14ac:dyDescent="0.25">
      <c r="I199" s="1"/>
      <c r="R199" s="1"/>
      <c r="S199" s="1"/>
      <c r="T199" s="1"/>
      <c r="U199" s="1"/>
      <c r="V199" s="1"/>
      <c r="W199" s="1"/>
      <c r="X199" s="1"/>
    </row>
    <row r="200" spans="6:25" x14ac:dyDescent="0.25">
      <c r="R200" s="1"/>
      <c r="S200" s="1"/>
      <c r="T200" s="1"/>
      <c r="U200" s="1"/>
      <c r="V200" s="1"/>
      <c r="W200" s="1"/>
      <c r="X200" s="1"/>
    </row>
    <row r="201" spans="6:25" x14ac:dyDescent="0.25">
      <c r="I201" s="1"/>
      <c r="R201" s="1"/>
      <c r="S201" s="1"/>
      <c r="T201" s="1"/>
      <c r="U201" s="1"/>
      <c r="V201" s="1"/>
      <c r="W201" s="1"/>
      <c r="X201" s="1"/>
    </row>
    <row r="202" spans="6:25" x14ac:dyDescent="0.25">
      <c r="I202" s="1"/>
      <c r="R202" s="1"/>
      <c r="S202" s="1"/>
      <c r="T202" s="1"/>
      <c r="U202" s="1"/>
      <c r="V202" s="1"/>
      <c r="W202" s="1"/>
      <c r="X202" s="1"/>
    </row>
    <row r="203" spans="6:25" x14ac:dyDescent="0.25">
      <c r="R203" s="1"/>
      <c r="S203" s="1"/>
      <c r="T203" s="1"/>
      <c r="U203" s="1"/>
      <c r="V203" s="1"/>
      <c r="W203" s="1"/>
      <c r="X203" s="1"/>
    </row>
    <row r="204" spans="6:25" x14ac:dyDescent="0.25">
      <c r="R204" s="1"/>
      <c r="S204" s="1"/>
      <c r="T204" s="1"/>
      <c r="U204" s="1"/>
      <c r="V204" s="1"/>
      <c r="W204" s="1"/>
      <c r="X204" s="1"/>
    </row>
    <row r="205" spans="6:25" x14ac:dyDescent="0.25">
      <c r="R205" s="1"/>
      <c r="S205" s="1"/>
      <c r="T205" s="1"/>
      <c r="U205" s="1"/>
      <c r="V205" s="1"/>
      <c r="W205" s="1"/>
      <c r="X205" s="1"/>
    </row>
    <row r="206" spans="6:25" x14ac:dyDescent="0.25">
      <c r="R206" s="1"/>
      <c r="S206" s="1"/>
      <c r="T206" s="1"/>
      <c r="U206" s="1"/>
      <c r="V206" s="1"/>
      <c r="W206" s="1"/>
      <c r="X206" s="1"/>
    </row>
    <row r="207" spans="6:25" x14ac:dyDescent="0.25">
      <c r="R207" s="1"/>
      <c r="S207" s="1"/>
      <c r="T207" s="1"/>
      <c r="U207" s="1"/>
      <c r="V207" s="1"/>
      <c r="W207" s="1"/>
      <c r="X207" s="1"/>
    </row>
    <row r="208" spans="6:25" x14ac:dyDescent="0.25">
      <c r="R208" s="1"/>
      <c r="S208" s="1"/>
      <c r="T208" s="1"/>
      <c r="U208" s="1"/>
      <c r="V208" s="1"/>
      <c r="W208" s="1"/>
      <c r="X208" s="1"/>
    </row>
    <row r="209" spans="18:24" x14ac:dyDescent="0.25">
      <c r="R209" s="1"/>
      <c r="S209" s="1"/>
      <c r="T209" s="1"/>
      <c r="U209" s="1"/>
      <c r="V209" s="1"/>
      <c r="W209" s="1"/>
      <c r="X209" s="1"/>
    </row>
    <row r="210" spans="18:24" x14ac:dyDescent="0.25">
      <c r="R210" s="1"/>
      <c r="S210" s="1"/>
      <c r="T210" s="1"/>
      <c r="U210" s="1"/>
      <c r="V210" s="1"/>
      <c r="W210" s="1"/>
      <c r="X210" s="1"/>
    </row>
    <row r="211" spans="18:24" x14ac:dyDescent="0.25">
      <c r="R211" s="1"/>
      <c r="S211" s="1"/>
      <c r="W211" s="1"/>
      <c r="X211" s="1"/>
    </row>
    <row r="212" spans="18:24" x14ac:dyDescent="0.25">
      <c r="R212" s="1"/>
      <c r="S212" s="1"/>
      <c r="W212" s="1"/>
      <c r="X212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1:AA212"/>
  <sheetViews>
    <sheetView workbookViewId="0">
      <selection activeCell="C5" sqref="C5:E191"/>
    </sheetView>
  </sheetViews>
  <sheetFormatPr baseColWidth="10" defaultRowHeight="15" x14ac:dyDescent="0.25"/>
  <cols>
    <col min="9" max="10" width="12" bestFit="1" customWidth="1"/>
  </cols>
  <sheetData>
    <row r="1" spans="3:18" x14ac:dyDescent="0.25">
      <c r="N1" t="s">
        <v>15</v>
      </c>
      <c r="O1">
        <v>5510</v>
      </c>
      <c r="Q1" t="s">
        <v>18</v>
      </c>
      <c r="R1" s="1">
        <f>total!H196</f>
        <v>1.4913786539999987E-3</v>
      </c>
    </row>
    <row r="2" spans="3:18" x14ac:dyDescent="0.25">
      <c r="N2" t="s">
        <v>16</v>
      </c>
      <c r="O2" s="1">
        <v>5.0000000000000002E-5</v>
      </c>
    </row>
    <row r="3" spans="3:18" x14ac:dyDescent="0.25">
      <c r="N3" t="s">
        <v>17</v>
      </c>
      <c r="O3" s="1">
        <v>1.9999999999999999E-7</v>
      </c>
    </row>
    <row r="4" spans="3:18" x14ac:dyDescent="0.25">
      <c r="C4" t="s">
        <v>0</v>
      </c>
      <c r="D4" t="s">
        <v>1</v>
      </c>
      <c r="E4" t="s">
        <v>2</v>
      </c>
      <c r="H4" t="s">
        <v>3</v>
      </c>
      <c r="I4" t="s">
        <v>5</v>
      </c>
      <c r="J4" t="s">
        <v>8</v>
      </c>
      <c r="K4" t="s">
        <v>10</v>
      </c>
      <c r="M4" t="s">
        <v>14</v>
      </c>
    </row>
    <row r="5" spans="3:18" x14ac:dyDescent="0.25">
      <c r="C5" s="1"/>
      <c r="D5" s="1"/>
      <c r="H5">
        <f>(C5*3/2)*1000</f>
        <v>0</v>
      </c>
      <c r="I5" s="1"/>
    </row>
    <row r="6" spans="3:18" x14ac:dyDescent="0.25">
      <c r="C6" s="1"/>
      <c r="D6" s="1"/>
      <c r="H6">
        <f t="shared" ref="H6:H69" si="0">(C6*3/2)*1000</f>
        <v>0</v>
      </c>
      <c r="I6" s="1">
        <f>D6*H6</f>
        <v>0</v>
      </c>
      <c r="J6">
        <f>D6*((C6+C5)/2)^2</f>
        <v>0</v>
      </c>
      <c r="K6" s="1" t="e">
        <f>(I6/total!$H$196)/(LN(H6)-LN(H5))</f>
        <v>#NUM!</v>
      </c>
      <c r="L6">
        <v>1</v>
      </c>
      <c r="M6" s="1" t="e">
        <f>N6*I6/$I$196</f>
        <v>#DIV/0!</v>
      </c>
      <c r="N6" s="1" t="e">
        <f>($O$1/H6)*(1-EXP(-$O$2*H6*H6-$O$3*H6^3))</f>
        <v>#DIV/0!</v>
      </c>
    </row>
    <row r="7" spans="3:18" x14ac:dyDescent="0.25">
      <c r="C7" s="1"/>
      <c r="D7" s="1"/>
      <c r="H7">
        <f t="shared" si="0"/>
        <v>0</v>
      </c>
      <c r="I7" s="1">
        <f t="shared" ref="I7:I70" si="1">D7*H7</f>
        <v>0</v>
      </c>
      <c r="J7">
        <f t="shared" ref="J7:J70" si="2">D7*((C7+C6)/2)^2</f>
        <v>0</v>
      </c>
      <c r="K7" s="1" t="e">
        <f>(I7/total!$H$196)/(LN(H7)-LN(H6))</f>
        <v>#NUM!</v>
      </c>
      <c r="L7">
        <v>1</v>
      </c>
      <c r="M7" s="1" t="e">
        <f t="shared" ref="M7:M70" si="3">N7*I7/$I$196</f>
        <v>#DIV/0!</v>
      </c>
      <c r="N7" s="1" t="e">
        <f t="shared" ref="N7:N70" si="4">($O$1/H7)*(1-EXP(-$O$2*H7*H7-$O$3*H7^3))</f>
        <v>#DIV/0!</v>
      </c>
    </row>
    <row r="8" spans="3:18" x14ac:dyDescent="0.25">
      <c r="C8" s="1"/>
      <c r="D8" s="1"/>
      <c r="H8">
        <f t="shared" si="0"/>
        <v>0</v>
      </c>
      <c r="I8" s="1">
        <f t="shared" si="1"/>
        <v>0</v>
      </c>
      <c r="J8">
        <f t="shared" si="2"/>
        <v>0</v>
      </c>
      <c r="K8" s="1" t="e">
        <f>(I8/total!$H$196)/(LN(H8)-LN(H7))</f>
        <v>#NUM!</v>
      </c>
      <c r="L8">
        <v>1</v>
      </c>
      <c r="M8" s="1" t="e">
        <f t="shared" si="3"/>
        <v>#DIV/0!</v>
      </c>
      <c r="N8" s="1" t="e">
        <f t="shared" si="4"/>
        <v>#DIV/0!</v>
      </c>
    </row>
    <row r="9" spans="3:18" x14ac:dyDescent="0.25">
      <c r="C9" s="1"/>
      <c r="D9" s="1"/>
      <c r="H9">
        <f t="shared" si="0"/>
        <v>0</v>
      </c>
      <c r="I9" s="1">
        <f t="shared" si="1"/>
        <v>0</v>
      </c>
      <c r="J9">
        <f t="shared" si="2"/>
        <v>0</v>
      </c>
      <c r="K9" s="1" t="e">
        <f>(I9/total!$H$196)/(LN(H9)-LN(H8))</f>
        <v>#NUM!</v>
      </c>
      <c r="L9">
        <v>1</v>
      </c>
      <c r="M9" s="1" t="e">
        <f t="shared" si="3"/>
        <v>#DIV/0!</v>
      </c>
      <c r="N9" s="1" t="e">
        <f t="shared" si="4"/>
        <v>#DIV/0!</v>
      </c>
    </row>
    <row r="10" spans="3:18" x14ac:dyDescent="0.25">
      <c r="C10" s="1"/>
      <c r="D10" s="1"/>
      <c r="H10">
        <f t="shared" si="0"/>
        <v>0</v>
      </c>
      <c r="I10" s="1">
        <f t="shared" si="1"/>
        <v>0</v>
      </c>
      <c r="J10">
        <f t="shared" si="2"/>
        <v>0</v>
      </c>
      <c r="K10" s="1" t="e">
        <f>(I10/total!$H$196)/(LN(H10)-LN(H9))</f>
        <v>#NUM!</v>
      </c>
      <c r="L10">
        <v>1</v>
      </c>
      <c r="M10" s="1" t="e">
        <f t="shared" si="3"/>
        <v>#DIV/0!</v>
      </c>
      <c r="N10" s="1" t="e">
        <f t="shared" si="4"/>
        <v>#DIV/0!</v>
      </c>
    </row>
    <row r="11" spans="3:18" x14ac:dyDescent="0.25">
      <c r="C11" s="1"/>
      <c r="D11" s="1"/>
      <c r="H11">
        <f t="shared" si="0"/>
        <v>0</v>
      </c>
      <c r="I11" s="1">
        <f t="shared" si="1"/>
        <v>0</v>
      </c>
      <c r="J11">
        <f t="shared" si="2"/>
        <v>0</v>
      </c>
      <c r="K11" s="1" t="e">
        <f>(I11/total!$H$196)/(LN(H11)-LN(H10))</f>
        <v>#NUM!</v>
      </c>
      <c r="L11">
        <v>1</v>
      </c>
      <c r="M11" s="1" t="e">
        <f t="shared" si="3"/>
        <v>#DIV/0!</v>
      </c>
      <c r="N11" s="1" t="e">
        <f t="shared" si="4"/>
        <v>#DIV/0!</v>
      </c>
    </row>
    <row r="12" spans="3:18" x14ac:dyDescent="0.25">
      <c r="C12" s="1"/>
      <c r="D12" s="1"/>
      <c r="H12">
        <f t="shared" si="0"/>
        <v>0</v>
      </c>
      <c r="I12" s="1">
        <f t="shared" si="1"/>
        <v>0</v>
      </c>
      <c r="J12">
        <f t="shared" si="2"/>
        <v>0</v>
      </c>
      <c r="K12" s="1" t="e">
        <f>(I12/total!$H$196)/(LN(H12)-LN(H11))</f>
        <v>#NUM!</v>
      </c>
      <c r="L12">
        <v>1</v>
      </c>
      <c r="M12" s="1" t="e">
        <f t="shared" si="3"/>
        <v>#DIV/0!</v>
      </c>
      <c r="N12" s="1" t="e">
        <f t="shared" si="4"/>
        <v>#DIV/0!</v>
      </c>
    </row>
    <row r="13" spans="3:18" x14ac:dyDescent="0.25">
      <c r="C13" s="1"/>
      <c r="D13" s="1"/>
      <c r="H13">
        <f t="shared" si="0"/>
        <v>0</v>
      </c>
      <c r="I13" s="1">
        <f t="shared" si="1"/>
        <v>0</v>
      </c>
      <c r="J13">
        <f t="shared" si="2"/>
        <v>0</v>
      </c>
      <c r="K13" s="1" t="e">
        <f>(I13/total!$H$196)/(LN(H13)-LN(H12))</f>
        <v>#NUM!</v>
      </c>
      <c r="L13">
        <v>1</v>
      </c>
      <c r="M13" s="1" t="e">
        <f t="shared" si="3"/>
        <v>#DIV/0!</v>
      </c>
      <c r="N13" s="1" t="e">
        <f t="shared" si="4"/>
        <v>#DIV/0!</v>
      </c>
    </row>
    <row r="14" spans="3:18" x14ac:dyDescent="0.25">
      <c r="C14" s="1"/>
      <c r="D14" s="1"/>
      <c r="H14">
        <f t="shared" si="0"/>
        <v>0</v>
      </c>
      <c r="I14" s="1">
        <f t="shared" si="1"/>
        <v>0</v>
      </c>
      <c r="J14">
        <f t="shared" si="2"/>
        <v>0</v>
      </c>
      <c r="K14" s="1" t="e">
        <f>(I14/total!$H$196)/(LN(H14)-LN(H13))</f>
        <v>#NUM!</v>
      </c>
      <c r="L14">
        <v>1</v>
      </c>
      <c r="M14" s="1" t="e">
        <f t="shared" si="3"/>
        <v>#DIV/0!</v>
      </c>
      <c r="N14" s="1" t="e">
        <f t="shared" si="4"/>
        <v>#DIV/0!</v>
      </c>
    </row>
    <row r="15" spans="3:18" x14ac:dyDescent="0.25">
      <c r="C15" s="1"/>
      <c r="D15" s="1"/>
      <c r="H15">
        <f t="shared" si="0"/>
        <v>0</v>
      </c>
      <c r="I15" s="1">
        <f t="shared" si="1"/>
        <v>0</v>
      </c>
      <c r="J15">
        <f t="shared" si="2"/>
        <v>0</v>
      </c>
      <c r="K15" s="1" t="e">
        <f>(I15/total!$H$196)/(LN(H15)-LN(H14))</f>
        <v>#NUM!</v>
      </c>
      <c r="L15">
        <v>1</v>
      </c>
      <c r="M15" s="1" t="e">
        <f t="shared" si="3"/>
        <v>#DIV/0!</v>
      </c>
      <c r="N15" s="1" t="e">
        <f t="shared" si="4"/>
        <v>#DIV/0!</v>
      </c>
    </row>
    <row r="16" spans="3:18" x14ac:dyDescent="0.25">
      <c r="C16" s="1"/>
      <c r="D16" s="1"/>
      <c r="H16">
        <f t="shared" si="0"/>
        <v>0</v>
      </c>
      <c r="I16" s="1">
        <f t="shared" si="1"/>
        <v>0</v>
      </c>
      <c r="J16">
        <f t="shared" si="2"/>
        <v>0</v>
      </c>
      <c r="K16" s="1" t="e">
        <f>(I16/total!$H$196)/(LN(H16)-LN(H15))</f>
        <v>#NUM!</v>
      </c>
      <c r="L16">
        <v>1</v>
      </c>
      <c r="M16" s="1" t="e">
        <f t="shared" si="3"/>
        <v>#DIV/0!</v>
      </c>
      <c r="N16" s="1" t="e">
        <f t="shared" si="4"/>
        <v>#DIV/0!</v>
      </c>
    </row>
    <row r="17" spans="3:27" x14ac:dyDescent="0.25">
      <c r="C17" s="1"/>
      <c r="D17" s="1"/>
      <c r="H17">
        <f t="shared" si="0"/>
        <v>0</v>
      </c>
      <c r="I17" s="1">
        <f t="shared" si="1"/>
        <v>0</v>
      </c>
      <c r="J17">
        <f t="shared" si="2"/>
        <v>0</v>
      </c>
      <c r="K17" s="1" t="e">
        <f>(I17/total!$H$196)/(LN(H17)-LN(H16))</f>
        <v>#NUM!</v>
      </c>
      <c r="L17">
        <v>1</v>
      </c>
      <c r="M17" s="1" t="e">
        <f t="shared" si="3"/>
        <v>#DIV/0!</v>
      </c>
      <c r="N17" s="1" t="e">
        <f t="shared" si="4"/>
        <v>#DIV/0!</v>
      </c>
    </row>
    <row r="18" spans="3:27" x14ac:dyDescent="0.25">
      <c r="C18" s="1"/>
      <c r="D18" s="1"/>
      <c r="H18">
        <f t="shared" si="0"/>
        <v>0</v>
      </c>
      <c r="I18" s="1">
        <f t="shared" si="1"/>
        <v>0</v>
      </c>
      <c r="J18">
        <f t="shared" si="2"/>
        <v>0</v>
      </c>
      <c r="K18" s="1" t="e">
        <f>(I18/total!$H$196)/(LN(H18)-LN(H17))</f>
        <v>#NUM!</v>
      </c>
      <c r="L18">
        <v>1</v>
      </c>
      <c r="M18" s="1" t="e">
        <f t="shared" si="3"/>
        <v>#DIV/0!</v>
      </c>
      <c r="N18" s="1" t="e">
        <f t="shared" si="4"/>
        <v>#DIV/0!</v>
      </c>
    </row>
    <row r="19" spans="3:27" x14ac:dyDescent="0.25">
      <c r="C19" s="1"/>
      <c r="D19" s="1"/>
      <c r="H19">
        <f t="shared" si="0"/>
        <v>0</v>
      </c>
      <c r="I19" s="1">
        <f t="shared" si="1"/>
        <v>0</v>
      </c>
      <c r="J19">
        <f t="shared" si="2"/>
        <v>0</v>
      </c>
      <c r="K19" s="1" t="e">
        <f>(I19/total!$H$196)/(LN(H19)-LN(H18))</f>
        <v>#NUM!</v>
      </c>
      <c r="L19">
        <v>1</v>
      </c>
      <c r="M19" s="1" t="e">
        <f t="shared" si="3"/>
        <v>#DIV/0!</v>
      </c>
      <c r="N19" s="1" t="e">
        <f t="shared" si="4"/>
        <v>#DIV/0!</v>
      </c>
    </row>
    <row r="20" spans="3:27" x14ac:dyDescent="0.25">
      <c r="C20" s="1"/>
      <c r="D20" s="1"/>
      <c r="H20">
        <f t="shared" si="0"/>
        <v>0</v>
      </c>
      <c r="I20" s="1">
        <f t="shared" si="1"/>
        <v>0</v>
      </c>
      <c r="J20">
        <f t="shared" si="2"/>
        <v>0</v>
      </c>
      <c r="K20" s="1" t="e">
        <f>(I20/total!$H$196)/(LN(H20)-LN(H19))</f>
        <v>#NUM!</v>
      </c>
      <c r="L20">
        <v>1</v>
      </c>
      <c r="M20" s="1" t="e">
        <f t="shared" si="3"/>
        <v>#DIV/0!</v>
      </c>
      <c r="N20" s="1" t="e">
        <f t="shared" si="4"/>
        <v>#DIV/0!</v>
      </c>
    </row>
    <row r="21" spans="3:27" x14ac:dyDescent="0.25">
      <c r="C21" s="1"/>
      <c r="D21" s="1"/>
      <c r="H21">
        <f t="shared" si="0"/>
        <v>0</v>
      </c>
      <c r="I21" s="1">
        <f t="shared" si="1"/>
        <v>0</v>
      </c>
      <c r="J21">
        <f t="shared" si="2"/>
        <v>0</v>
      </c>
      <c r="K21" s="1" t="e">
        <f>(I21/total!$H$196)/(LN(H21)-LN(H20))</f>
        <v>#NUM!</v>
      </c>
      <c r="L21">
        <v>1</v>
      </c>
      <c r="M21" s="1" t="e">
        <f t="shared" si="3"/>
        <v>#DIV/0!</v>
      </c>
      <c r="N21" s="1" t="e">
        <f t="shared" si="4"/>
        <v>#DIV/0!</v>
      </c>
    </row>
    <row r="22" spans="3:27" x14ac:dyDescent="0.25">
      <c r="C22" s="1"/>
      <c r="D22" s="1"/>
      <c r="H22">
        <f t="shared" si="0"/>
        <v>0</v>
      </c>
      <c r="I22" s="1">
        <f t="shared" si="1"/>
        <v>0</v>
      </c>
      <c r="J22">
        <f t="shared" si="2"/>
        <v>0</v>
      </c>
      <c r="K22" s="1" t="e">
        <f>(I22/total!$H$196)/(LN(H22)-LN(H21))</f>
        <v>#NUM!</v>
      </c>
      <c r="L22">
        <v>1</v>
      </c>
      <c r="M22" s="1" t="e">
        <f t="shared" si="3"/>
        <v>#DIV/0!</v>
      </c>
      <c r="N22" s="1" t="e">
        <f t="shared" si="4"/>
        <v>#DIV/0!</v>
      </c>
    </row>
    <row r="23" spans="3:27" x14ac:dyDescent="0.25">
      <c r="C23" s="1"/>
      <c r="D23" s="1"/>
      <c r="H23">
        <f t="shared" si="0"/>
        <v>0</v>
      </c>
      <c r="I23" s="1">
        <f t="shared" si="1"/>
        <v>0</v>
      </c>
      <c r="J23">
        <f t="shared" si="2"/>
        <v>0</v>
      </c>
      <c r="K23" s="1" t="e">
        <f>(I23/total!$H$196)/(LN(H23)-LN(H22))</f>
        <v>#NUM!</v>
      </c>
      <c r="L23">
        <v>1</v>
      </c>
      <c r="M23" s="1" t="e">
        <f t="shared" si="3"/>
        <v>#DIV/0!</v>
      </c>
      <c r="N23" s="1" t="e">
        <f t="shared" si="4"/>
        <v>#DIV/0!</v>
      </c>
      <c r="Y23" s="1">
        <v>0</v>
      </c>
      <c r="Z23" s="1">
        <v>0</v>
      </c>
      <c r="AA23">
        <v>0</v>
      </c>
    </row>
    <row r="24" spans="3:27" x14ac:dyDescent="0.25">
      <c r="C24" s="1"/>
      <c r="D24" s="1"/>
      <c r="H24">
        <f t="shared" si="0"/>
        <v>0</v>
      </c>
      <c r="I24" s="1">
        <f t="shared" si="1"/>
        <v>0</v>
      </c>
      <c r="J24">
        <f t="shared" si="2"/>
        <v>0</v>
      </c>
      <c r="K24" s="1" t="e">
        <f>(I24/total!$H$196)/(LN(H24)-LN(H23))</f>
        <v>#NUM!</v>
      </c>
      <c r="L24">
        <v>1</v>
      </c>
      <c r="M24" s="1" t="e">
        <f t="shared" si="3"/>
        <v>#DIV/0!</v>
      </c>
      <c r="N24" s="1" t="e">
        <f t="shared" si="4"/>
        <v>#DIV/0!</v>
      </c>
      <c r="W24" s="1"/>
      <c r="X24" s="1"/>
      <c r="Y24" s="1">
        <v>1.39E-11</v>
      </c>
      <c r="Z24" s="1">
        <v>0</v>
      </c>
      <c r="AA24">
        <v>0</v>
      </c>
    </row>
    <row r="25" spans="3:27" x14ac:dyDescent="0.25">
      <c r="C25" s="1"/>
      <c r="D25" s="1"/>
      <c r="H25">
        <f t="shared" si="0"/>
        <v>0</v>
      </c>
      <c r="I25" s="1">
        <f t="shared" si="1"/>
        <v>0</v>
      </c>
      <c r="J25">
        <f t="shared" si="2"/>
        <v>0</v>
      </c>
      <c r="K25" s="1" t="e">
        <f>(I25/total!$H$196)/(LN(H25)-LN(H24))</f>
        <v>#NUM!</v>
      </c>
      <c r="L25">
        <v>1</v>
      </c>
      <c r="M25" s="1" t="e">
        <f t="shared" si="3"/>
        <v>#DIV/0!</v>
      </c>
      <c r="N25" s="1" t="e">
        <f t="shared" si="4"/>
        <v>#DIV/0!</v>
      </c>
      <c r="T25" s="1"/>
      <c r="U25" s="1"/>
      <c r="V25" s="1"/>
      <c r="W25" s="1"/>
      <c r="X25" s="1"/>
      <c r="Y25" s="1">
        <v>4.0000000000000002E-4</v>
      </c>
      <c r="Z25" s="1">
        <v>1.2468799999999999E-9</v>
      </c>
      <c r="AA25">
        <v>0.28870000000000001</v>
      </c>
    </row>
    <row r="26" spans="3:27" x14ac:dyDescent="0.25">
      <c r="C26" s="1"/>
      <c r="D26" s="1"/>
      <c r="H26">
        <f t="shared" si="0"/>
        <v>0</v>
      </c>
      <c r="I26" s="1">
        <f t="shared" si="1"/>
        <v>0</v>
      </c>
      <c r="J26">
        <f t="shared" si="2"/>
        <v>0</v>
      </c>
      <c r="K26" s="1" t="e">
        <f>(I26/total!$H$196)/(LN(H26)-LN(H25))</f>
        <v>#NUM!</v>
      </c>
      <c r="L26">
        <v>1</v>
      </c>
      <c r="M26" s="1" t="e">
        <f t="shared" si="3"/>
        <v>#DIV/0!</v>
      </c>
      <c r="N26" s="1" t="e">
        <f t="shared" si="4"/>
        <v>#DIV/0!</v>
      </c>
      <c r="S26" s="1"/>
      <c r="T26" s="1"/>
      <c r="U26" s="1"/>
      <c r="V26" s="1"/>
      <c r="W26" s="1"/>
      <c r="X26" s="1"/>
      <c r="Y26" s="1">
        <v>4.1897000000000001E-4</v>
      </c>
      <c r="Z26" s="1">
        <v>0</v>
      </c>
      <c r="AA26">
        <v>0</v>
      </c>
    </row>
    <row r="27" spans="3:27" x14ac:dyDescent="0.25">
      <c r="C27" s="1"/>
      <c r="D27" s="1"/>
      <c r="H27">
        <f t="shared" si="0"/>
        <v>0</v>
      </c>
      <c r="I27" s="1">
        <f t="shared" si="1"/>
        <v>0</v>
      </c>
      <c r="J27">
        <f t="shared" si="2"/>
        <v>0</v>
      </c>
      <c r="K27" s="1" t="e">
        <f>(I27/total!$H$196)/(LN(H27)-LN(H26))</f>
        <v>#NUM!</v>
      </c>
      <c r="L27">
        <v>1</v>
      </c>
      <c r="M27" s="1" t="e">
        <f t="shared" si="3"/>
        <v>#DIV/0!</v>
      </c>
      <c r="N27" s="1" t="e">
        <f t="shared" si="4"/>
        <v>#DIV/0!</v>
      </c>
      <c r="S27" s="1"/>
      <c r="T27" s="1"/>
      <c r="U27" s="1"/>
      <c r="V27" s="1"/>
      <c r="W27" s="1"/>
      <c r="X27" s="1"/>
      <c r="Y27" s="1">
        <v>4.3885000000000001E-4</v>
      </c>
      <c r="Z27" s="1">
        <v>0</v>
      </c>
      <c r="AA27">
        <v>0</v>
      </c>
    </row>
    <row r="28" spans="3:27" x14ac:dyDescent="0.25">
      <c r="C28" s="1"/>
      <c r="D28" s="1"/>
      <c r="H28">
        <f t="shared" si="0"/>
        <v>0</v>
      </c>
      <c r="I28" s="1">
        <f t="shared" si="1"/>
        <v>0</v>
      </c>
      <c r="J28">
        <f t="shared" si="2"/>
        <v>0</v>
      </c>
      <c r="K28" s="1" t="e">
        <f>(I28/total!$H$196)/(LN(H28)-LN(H27))</f>
        <v>#NUM!</v>
      </c>
      <c r="L28">
        <v>1</v>
      </c>
      <c r="M28" s="1" t="e">
        <f t="shared" si="3"/>
        <v>#DIV/0!</v>
      </c>
      <c r="N28" s="1" t="e">
        <f t="shared" si="4"/>
        <v>#DIV/0!</v>
      </c>
      <c r="S28" s="1"/>
      <c r="T28" s="1"/>
      <c r="U28" s="1"/>
      <c r="V28" s="1"/>
      <c r="W28" s="1"/>
      <c r="X28" s="1"/>
      <c r="Y28" s="1">
        <v>4.5965999999999997E-4</v>
      </c>
      <c r="Z28" s="1">
        <v>1.0390700000000001E-10</v>
      </c>
      <c r="AA28">
        <v>1</v>
      </c>
    </row>
    <row r="29" spans="3:27" x14ac:dyDescent="0.25">
      <c r="C29" s="1"/>
      <c r="D29" s="1"/>
      <c r="H29">
        <f t="shared" si="0"/>
        <v>0</v>
      </c>
      <c r="I29" s="1">
        <f t="shared" si="1"/>
        <v>0</v>
      </c>
      <c r="J29">
        <f t="shared" si="2"/>
        <v>0</v>
      </c>
      <c r="K29" s="1" t="e">
        <f>(I29/total!$H$196)/(LN(H29)-LN(H28))</f>
        <v>#NUM!</v>
      </c>
      <c r="L29">
        <v>1</v>
      </c>
      <c r="M29" s="1" t="e">
        <f t="shared" si="3"/>
        <v>#DIV/0!</v>
      </c>
      <c r="N29" s="1" t="e">
        <f t="shared" si="4"/>
        <v>#DIV/0!</v>
      </c>
      <c r="S29" s="1"/>
      <c r="T29" s="1"/>
      <c r="U29" s="1"/>
      <c r="V29" s="1"/>
      <c r="W29" s="1"/>
      <c r="X29" s="1"/>
      <c r="Y29" s="1">
        <v>4.8147000000000001E-4</v>
      </c>
      <c r="Z29" s="1">
        <v>0</v>
      </c>
      <c r="AA29">
        <v>0</v>
      </c>
    </row>
    <row r="30" spans="3:27" x14ac:dyDescent="0.25">
      <c r="C30" s="1"/>
      <c r="D30" s="1"/>
      <c r="H30">
        <f t="shared" si="0"/>
        <v>0</v>
      </c>
      <c r="I30" s="1">
        <f t="shared" si="1"/>
        <v>0</v>
      </c>
      <c r="J30">
        <f t="shared" si="2"/>
        <v>0</v>
      </c>
      <c r="K30" s="1" t="e">
        <f>(I30/total!$H$196)/(LN(H30)-LN(H29))</f>
        <v>#NUM!</v>
      </c>
      <c r="L30">
        <v>1</v>
      </c>
      <c r="M30" s="1" t="e">
        <f t="shared" si="3"/>
        <v>#DIV/0!</v>
      </c>
      <c r="N30" s="1" t="e">
        <f t="shared" si="4"/>
        <v>#DIV/0!</v>
      </c>
      <c r="S30" s="1"/>
      <c r="T30" s="1"/>
      <c r="U30" s="1"/>
      <c r="V30" s="1"/>
      <c r="W30" s="1"/>
      <c r="X30" s="1"/>
      <c r="Y30" s="1">
        <v>5.0429999999999995E-4</v>
      </c>
      <c r="Z30" s="1">
        <v>0</v>
      </c>
      <c r="AA30">
        <v>0</v>
      </c>
    </row>
    <row r="31" spans="3:27" x14ac:dyDescent="0.25">
      <c r="C31" s="1"/>
      <c r="D31" s="1"/>
      <c r="H31">
        <f t="shared" si="0"/>
        <v>0</v>
      </c>
      <c r="I31" s="1">
        <f t="shared" si="1"/>
        <v>0</v>
      </c>
      <c r="J31">
        <f t="shared" si="2"/>
        <v>0</v>
      </c>
      <c r="K31" s="1" t="e">
        <f>(I31/total!$H$196)/(LN(H31)-LN(H30))</f>
        <v>#NUM!</v>
      </c>
      <c r="L31">
        <v>1</v>
      </c>
      <c r="M31" s="1" t="e">
        <f t="shared" si="3"/>
        <v>#DIV/0!</v>
      </c>
      <c r="N31" s="1" t="e">
        <f t="shared" si="4"/>
        <v>#DIV/0!</v>
      </c>
      <c r="S31" s="1"/>
      <c r="T31" s="1"/>
      <c r="U31" s="1"/>
      <c r="V31" s="1"/>
      <c r="W31" s="1"/>
      <c r="X31" s="1"/>
      <c r="Y31" s="1">
        <v>5.2822999999999998E-4</v>
      </c>
      <c r="Z31" s="1">
        <v>1.0390700000000001E-10</v>
      </c>
      <c r="AA31">
        <v>1</v>
      </c>
    </row>
    <row r="32" spans="3:27" x14ac:dyDescent="0.25">
      <c r="C32" s="1"/>
      <c r="D32" s="1"/>
      <c r="H32">
        <f t="shared" si="0"/>
        <v>0</v>
      </c>
      <c r="I32" s="1">
        <f t="shared" si="1"/>
        <v>0</v>
      </c>
      <c r="J32">
        <f t="shared" si="2"/>
        <v>0</v>
      </c>
      <c r="K32" s="1" t="e">
        <f>(I32/total!$H$196)/(LN(H32)-LN(H31))</f>
        <v>#NUM!</v>
      </c>
      <c r="L32">
        <v>1</v>
      </c>
      <c r="M32" s="1" t="e">
        <f t="shared" si="3"/>
        <v>#DIV/0!</v>
      </c>
      <c r="N32" s="1" t="e">
        <f t="shared" si="4"/>
        <v>#DIV/0!</v>
      </c>
      <c r="S32" s="1"/>
      <c r="T32" s="1"/>
      <c r="U32" s="1"/>
      <c r="V32" s="1"/>
      <c r="W32" s="1"/>
      <c r="X32" s="1"/>
      <c r="Y32" s="1">
        <v>5.5327999999999996E-4</v>
      </c>
      <c r="Z32" s="1">
        <v>1.0390700000000001E-10</v>
      </c>
      <c r="AA32">
        <v>1</v>
      </c>
    </row>
    <row r="33" spans="3:27" x14ac:dyDescent="0.25">
      <c r="C33" s="1"/>
      <c r="D33" s="1"/>
      <c r="H33">
        <f t="shared" si="0"/>
        <v>0</v>
      </c>
      <c r="I33" s="1">
        <f t="shared" si="1"/>
        <v>0</v>
      </c>
      <c r="J33">
        <f t="shared" si="2"/>
        <v>0</v>
      </c>
      <c r="K33" s="1" t="e">
        <f>(I33/total!$H$196)/(LN(H33)-LN(H32))</f>
        <v>#NUM!</v>
      </c>
      <c r="L33">
        <v>1</v>
      </c>
      <c r="M33" s="1" t="e">
        <f t="shared" si="3"/>
        <v>#DIV/0!</v>
      </c>
      <c r="N33" s="1" t="e">
        <f t="shared" si="4"/>
        <v>#DIV/0!</v>
      </c>
      <c r="S33" s="1"/>
      <c r="T33" s="1"/>
      <c r="U33" s="1"/>
      <c r="V33" s="1"/>
      <c r="W33" s="1"/>
      <c r="X33" s="1"/>
      <c r="Y33" s="1">
        <v>5.7952999999999998E-4</v>
      </c>
      <c r="Z33" s="1">
        <v>0</v>
      </c>
      <c r="AA33">
        <v>0</v>
      </c>
    </row>
    <row r="34" spans="3:27" x14ac:dyDescent="0.25">
      <c r="C34" s="1"/>
      <c r="D34" s="1"/>
      <c r="H34">
        <f t="shared" si="0"/>
        <v>0</v>
      </c>
      <c r="I34" s="1">
        <f t="shared" si="1"/>
        <v>0</v>
      </c>
      <c r="J34">
        <f t="shared" si="2"/>
        <v>0</v>
      </c>
      <c r="K34" s="1" t="e">
        <f>(I34/total!$H$196)/(LN(H34)-LN(H33))</f>
        <v>#NUM!</v>
      </c>
      <c r="L34">
        <v>1</v>
      </c>
      <c r="M34" s="1" t="e">
        <f t="shared" si="3"/>
        <v>#DIV/0!</v>
      </c>
      <c r="N34" s="1" t="e">
        <f t="shared" si="4"/>
        <v>#DIV/0!</v>
      </c>
      <c r="S34" s="1"/>
      <c r="T34" s="1"/>
      <c r="U34" s="1"/>
      <c r="V34" s="1"/>
      <c r="W34" s="1"/>
      <c r="X34" s="1"/>
      <c r="Y34" s="1">
        <v>6.0700999999999995E-4</v>
      </c>
      <c r="Z34" s="1">
        <v>1.0390700000000001E-10</v>
      </c>
      <c r="AA34">
        <v>1</v>
      </c>
    </row>
    <row r="35" spans="3:27" x14ac:dyDescent="0.25">
      <c r="C35" s="1"/>
      <c r="D35" s="1"/>
      <c r="H35">
        <f t="shared" si="0"/>
        <v>0</v>
      </c>
      <c r="I35" s="1">
        <f t="shared" si="1"/>
        <v>0</v>
      </c>
      <c r="J35">
        <f t="shared" si="2"/>
        <v>0</v>
      </c>
      <c r="K35" s="1" t="e">
        <f>(I35/total!$H$196)/(LN(H35)-LN(H34))</f>
        <v>#NUM!</v>
      </c>
      <c r="L35">
        <v>1</v>
      </c>
      <c r="M35" s="1" t="e">
        <f t="shared" si="3"/>
        <v>#DIV/0!</v>
      </c>
      <c r="N35" s="1" t="e">
        <f t="shared" si="4"/>
        <v>#DIV/0!</v>
      </c>
      <c r="S35" s="1"/>
      <c r="T35" s="1"/>
      <c r="U35" s="1"/>
      <c r="V35" s="1"/>
      <c r="W35" s="1"/>
      <c r="X35" s="1"/>
      <c r="Y35" s="1">
        <v>6.3581E-4</v>
      </c>
      <c r="Z35" s="1">
        <v>2.07813E-10</v>
      </c>
      <c r="AA35">
        <v>0.70709999999999995</v>
      </c>
    </row>
    <row r="36" spans="3:27" x14ac:dyDescent="0.25">
      <c r="C36" s="1"/>
      <c r="D36" s="1"/>
      <c r="H36">
        <f t="shared" si="0"/>
        <v>0</v>
      </c>
      <c r="I36" s="1">
        <f t="shared" si="1"/>
        <v>0</v>
      </c>
      <c r="J36">
        <f t="shared" si="2"/>
        <v>0</v>
      </c>
      <c r="K36" s="1" t="e">
        <f>(I36/total!$H$196)/(LN(H36)-LN(H35))</f>
        <v>#NUM!</v>
      </c>
      <c r="L36">
        <v>1</v>
      </c>
      <c r="M36" s="1" t="e">
        <f t="shared" si="3"/>
        <v>#DIV/0!</v>
      </c>
      <c r="N36" s="1" t="e">
        <f t="shared" si="4"/>
        <v>#DIV/0!</v>
      </c>
      <c r="S36" s="1"/>
      <c r="T36" s="1"/>
      <c r="U36" s="1"/>
      <c r="V36" s="1"/>
      <c r="W36" s="1"/>
      <c r="X36" s="1"/>
      <c r="Y36" s="1">
        <v>6.6597E-4</v>
      </c>
      <c r="Z36" s="1">
        <v>2.07813E-10</v>
      </c>
      <c r="AA36">
        <v>0.70709999999999995</v>
      </c>
    </row>
    <row r="37" spans="3:27" x14ac:dyDescent="0.25">
      <c r="C37" s="1"/>
      <c r="D37" s="1"/>
      <c r="H37">
        <f t="shared" si="0"/>
        <v>0</v>
      </c>
      <c r="I37" s="1">
        <f t="shared" si="1"/>
        <v>0</v>
      </c>
      <c r="J37">
        <f t="shared" si="2"/>
        <v>0</v>
      </c>
      <c r="K37" s="1" t="e">
        <f>(I37/total!$H$196)/(LN(H37)-LN(H36))</f>
        <v>#NUM!</v>
      </c>
      <c r="L37">
        <v>1</v>
      </c>
      <c r="M37" s="1" t="e">
        <f t="shared" si="3"/>
        <v>#DIV/0!</v>
      </c>
      <c r="N37" s="1" t="e">
        <f t="shared" si="4"/>
        <v>#DIV/0!</v>
      </c>
      <c r="S37" s="1"/>
      <c r="T37" s="1"/>
      <c r="U37" s="1"/>
      <c r="V37" s="1"/>
      <c r="W37" s="1"/>
      <c r="X37" s="1"/>
      <c r="Y37" s="1">
        <v>6.9755999999999996E-4</v>
      </c>
      <c r="Z37" s="1">
        <v>1.0390700000000001E-10</v>
      </c>
      <c r="AA37">
        <v>1</v>
      </c>
    </row>
    <row r="38" spans="3:27" x14ac:dyDescent="0.25">
      <c r="C38" s="1"/>
      <c r="D38" s="1"/>
      <c r="H38">
        <f t="shared" si="0"/>
        <v>0</v>
      </c>
      <c r="I38" s="1">
        <f t="shared" si="1"/>
        <v>0</v>
      </c>
      <c r="J38">
        <f t="shared" si="2"/>
        <v>0</v>
      </c>
      <c r="K38" s="1" t="e">
        <f>(I38/total!$H$196)/(LN(H38)-LN(H37))</f>
        <v>#NUM!</v>
      </c>
      <c r="L38">
        <v>1</v>
      </c>
      <c r="M38" s="1" t="e">
        <f t="shared" si="3"/>
        <v>#DIV/0!</v>
      </c>
      <c r="N38" s="1" t="e">
        <f t="shared" si="4"/>
        <v>#DIV/0!</v>
      </c>
      <c r="S38" s="1"/>
      <c r="T38" s="1"/>
      <c r="U38" s="1"/>
      <c r="V38" s="1"/>
      <c r="W38" s="1"/>
      <c r="X38" s="1"/>
      <c r="Y38" s="1">
        <v>7.3063999999999996E-4</v>
      </c>
      <c r="Z38" s="1">
        <v>0</v>
      </c>
      <c r="AA38">
        <v>0</v>
      </c>
    </row>
    <row r="39" spans="3:27" x14ac:dyDescent="0.25">
      <c r="C39" s="1"/>
      <c r="D39" s="1"/>
      <c r="H39">
        <f t="shared" si="0"/>
        <v>0</v>
      </c>
      <c r="I39" s="1">
        <f t="shared" si="1"/>
        <v>0</v>
      </c>
      <c r="J39">
        <f t="shared" si="2"/>
        <v>0</v>
      </c>
      <c r="K39" s="1" t="e">
        <f>(I39/total!$H$196)/(LN(H39)-LN(H38))</f>
        <v>#NUM!</v>
      </c>
      <c r="L39">
        <v>1</v>
      </c>
      <c r="M39" s="1" t="e">
        <f t="shared" si="3"/>
        <v>#DIV/0!</v>
      </c>
      <c r="N39" s="1" t="e">
        <f t="shared" si="4"/>
        <v>#DIV/0!</v>
      </c>
      <c r="S39" s="1"/>
      <c r="T39" s="1"/>
      <c r="U39" s="1"/>
      <c r="V39" s="1"/>
      <c r="W39" s="1"/>
      <c r="X39" s="1"/>
      <c r="Y39" s="1">
        <v>7.6530000000000001E-4</v>
      </c>
      <c r="Z39" s="1">
        <v>2.07813E-10</v>
      </c>
      <c r="AA39">
        <v>0.70709999999999995</v>
      </c>
    </row>
    <row r="40" spans="3:27" x14ac:dyDescent="0.25">
      <c r="C40" s="1"/>
      <c r="D40" s="1"/>
      <c r="H40">
        <f t="shared" si="0"/>
        <v>0</v>
      </c>
      <c r="I40" s="1">
        <f t="shared" si="1"/>
        <v>0</v>
      </c>
      <c r="J40">
        <f t="shared" si="2"/>
        <v>0</v>
      </c>
      <c r="K40" s="1" t="e">
        <f>(I40/total!$H$196)/(LN(H40)-LN(H39))</f>
        <v>#NUM!</v>
      </c>
      <c r="L40">
        <v>1</v>
      </c>
      <c r="M40" s="1" t="e">
        <f t="shared" si="3"/>
        <v>#DIV/0!</v>
      </c>
      <c r="N40" s="1" t="e">
        <f t="shared" si="4"/>
        <v>#DIV/0!</v>
      </c>
      <c r="S40" s="1"/>
      <c r="T40" s="1"/>
      <c r="U40" s="1"/>
      <c r="V40" s="1"/>
      <c r="W40" s="1"/>
      <c r="X40" s="1"/>
      <c r="Y40" s="1">
        <v>8.0159999999999997E-4</v>
      </c>
      <c r="Z40" s="1">
        <v>2.07813E-10</v>
      </c>
      <c r="AA40">
        <v>0.70709999999999995</v>
      </c>
    </row>
    <row r="41" spans="3:27" x14ac:dyDescent="0.25">
      <c r="C41" s="1"/>
      <c r="D41" s="1"/>
      <c r="H41">
        <f t="shared" si="0"/>
        <v>0</v>
      </c>
      <c r="I41" s="1">
        <f t="shared" si="1"/>
        <v>0</v>
      </c>
      <c r="J41">
        <f t="shared" si="2"/>
        <v>0</v>
      </c>
      <c r="K41" s="1" t="e">
        <f>(I41/total!$H$196)/(LN(H41)-LN(H40))</f>
        <v>#NUM!</v>
      </c>
      <c r="L41">
        <v>1</v>
      </c>
      <c r="M41" s="1" t="e">
        <f t="shared" si="3"/>
        <v>#DIV/0!</v>
      </c>
      <c r="N41" s="1" t="e">
        <f t="shared" si="4"/>
        <v>#DIV/0!</v>
      </c>
      <c r="S41" s="1"/>
      <c r="T41" s="1"/>
      <c r="U41" s="1"/>
      <c r="V41" s="1"/>
      <c r="W41" s="1"/>
      <c r="X41" s="1"/>
      <c r="Y41" s="1">
        <v>8.3962000000000001E-4</v>
      </c>
      <c r="Z41" s="1">
        <v>0</v>
      </c>
      <c r="AA41">
        <v>0</v>
      </c>
    </row>
    <row r="42" spans="3:27" x14ac:dyDescent="0.25">
      <c r="C42" s="1"/>
      <c r="D42" s="1"/>
      <c r="H42">
        <f t="shared" si="0"/>
        <v>0</v>
      </c>
      <c r="I42" s="1">
        <f t="shared" si="1"/>
        <v>0</v>
      </c>
      <c r="J42">
        <f t="shared" si="2"/>
        <v>0</v>
      </c>
      <c r="K42" s="1" t="e">
        <f>(I42/total!$H$196)/(LN(H42)-LN(H41))</f>
        <v>#NUM!</v>
      </c>
      <c r="L42">
        <v>1</v>
      </c>
      <c r="M42" s="1" t="e">
        <f t="shared" si="3"/>
        <v>#DIV/0!</v>
      </c>
      <c r="N42" s="1" t="e">
        <f t="shared" si="4"/>
        <v>#DIV/0!</v>
      </c>
      <c r="S42" s="1"/>
      <c r="T42" s="1"/>
      <c r="U42" s="1"/>
      <c r="V42" s="1"/>
      <c r="W42" s="1"/>
      <c r="X42" s="1"/>
      <c r="Y42" s="1">
        <v>8.7945000000000005E-4</v>
      </c>
      <c r="Z42" s="1">
        <v>3.1171999999999998E-10</v>
      </c>
      <c r="AA42">
        <v>0.57740000000000002</v>
      </c>
    </row>
    <row r="43" spans="3:27" x14ac:dyDescent="0.25">
      <c r="C43" s="1"/>
      <c r="D43" s="1"/>
      <c r="H43">
        <f t="shared" si="0"/>
        <v>0</v>
      </c>
      <c r="I43" s="1">
        <f t="shared" si="1"/>
        <v>0</v>
      </c>
      <c r="J43">
        <f t="shared" si="2"/>
        <v>0</v>
      </c>
      <c r="K43" s="1" t="e">
        <f>(I43/total!$H$196)/(LN(H43)-LN(H42))</f>
        <v>#NUM!</v>
      </c>
      <c r="L43">
        <v>1</v>
      </c>
      <c r="M43" s="1" t="e">
        <f t="shared" si="3"/>
        <v>#DIV/0!</v>
      </c>
      <c r="N43" s="1" t="e">
        <f t="shared" si="4"/>
        <v>#DIV/0!</v>
      </c>
      <c r="S43" s="1"/>
      <c r="T43" s="1"/>
      <c r="U43" s="1"/>
      <c r="V43" s="1"/>
      <c r="W43" s="1"/>
      <c r="X43" s="1"/>
      <c r="Y43" s="1">
        <v>9.2117000000000002E-4</v>
      </c>
      <c r="Z43" s="1">
        <v>1.0390700000000001E-10</v>
      </c>
      <c r="AA43">
        <v>1</v>
      </c>
    </row>
    <row r="44" spans="3:27" x14ac:dyDescent="0.25">
      <c r="C44" s="1"/>
      <c r="D44" s="1"/>
      <c r="H44">
        <f t="shared" si="0"/>
        <v>0</v>
      </c>
      <c r="I44" s="1">
        <f t="shared" si="1"/>
        <v>0</v>
      </c>
      <c r="J44">
        <f t="shared" si="2"/>
        <v>0</v>
      </c>
      <c r="K44" s="1" t="e">
        <f>(I44/total!$H$196)/(LN(H44)-LN(H43))</f>
        <v>#NUM!</v>
      </c>
      <c r="L44">
        <v>1</v>
      </c>
      <c r="M44" s="1" t="e">
        <f t="shared" si="3"/>
        <v>#DIV/0!</v>
      </c>
      <c r="N44" s="1" t="e">
        <f t="shared" si="4"/>
        <v>#DIV/0!</v>
      </c>
      <c r="S44" s="1"/>
      <c r="T44" s="1"/>
      <c r="U44" s="1"/>
      <c r="V44" s="1"/>
      <c r="W44" s="1"/>
      <c r="X44" s="1"/>
      <c r="Y44" s="1">
        <v>9.6486E-4</v>
      </c>
      <c r="Z44" s="1">
        <v>1.0390700000000001E-10</v>
      </c>
      <c r="AA44">
        <v>1</v>
      </c>
    </row>
    <row r="45" spans="3:27" x14ac:dyDescent="0.25">
      <c r="C45" s="1"/>
      <c r="D45" s="1"/>
      <c r="H45">
        <f t="shared" si="0"/>
        <v>0</v>
      </c>
      <c r="I45" s="1">
        <f t="shared" si="1"/>
        <v>0</v>
      </c>
      <c r="J45">
        <f t="shared" si="2"/>
        <v>0</v>
      </c>
      <c r="K45" s="1" t="e">
        <f>(I45/total!$H$196)/(LN(H45)-LN(H44))</f>
        <v>#NUM!</v>
      </c>
      <c r="L45">
        <v>1</v>
      </c>
      <c r="M45" s="1" t="e">
        <f t="shared" si="3"/>
        <v>#DIV/0!</v>
      </c>
      <c r="N45" s="1" t="e">
        <f t="shared" si="4"/>
        <v>#DIV/0!</v>
      </c>
      <c r="S45" s="1"/>
      <c r="T45" s="1"/>
      <c r="U45" s="1"/>
      <c r="V45" s="1"/>
      <c r="W45" s="1"/>
      <c r="X45" s="1"/>
      <c r="Y45" s="1">
        <v>1.0106E-3</v>
      </c>
      <c r="Z45" s="1">
        <v>1.0390700000000001E-10</v>
      </c>
      <c r="AA45">
        <v>1</v>
      </c>
    </row>
    <row r="46" spans="3:27" x14ac:dyDescent="0.25">
      <c r="C46" s="1"/>
      <c r="D46" s="1"/>
      <c r="H46">
        <f t="shared" si="0"/>
        <v>0</v>
      </c>
      <c r="I46" s="1">
        <f t="shared" si="1"/>
        <v>0</v>
      </c>
      <c r="J46">
        <f t="shared" si="2"/>
        <v>0</v>
      </c>
      <c r="K46" s="1" t="e">
        <f>(I46/total!$H$196)/(LN(H46)-LN(H45))</f>
        <v>#NUM!</v>
      </c>
      <c r="L46">
        <v>1</v>
      </c>
      <c r="M46" s="1" t="e">
        <f t="shared" si="3"/>
        <v>#DIV/0!</v>
      </c>
      <c r="N46" s="1" t="e">
        <f t="shared" si="4"/>
        <v>#DIV/0!</v>
      </c>
      <c r="S46" s="1"/>
      <c r="T46" s="1"/>
      <c r="U46" s="1"/>
      <c r="V46" s="1"/>
      <c r="W46" s="1"/>
      <c r="X46" s="1"/>
      <c r="Y46" s="1">
        <v>1.0586E-3</v>
      </c>
      <c r="Z46" s="1">
        <v>9.35159E-10</v>
      </c>
      <c r="AA46">
        <v>0.33329999999999999</v>
      </c>
    </row>
    <row r="47" spans="3:27" x14ac:dyDescent="0.25">
      <c r="C47" s="1"/>
      <c r="D47" s="1"/>
      <c r="H47">
        <f t="shared" si="0"/>
        <v>0</v>
      </c>
      <c r="I47" s="1">
        <f t="shared" si="1"/>
        <v>0</v>
      </c>
      <c r="J47">
        <f t="shared" si="2"/>
        <v>0</v>
      </c>
      <c r="K47" s="1" t="e">
        <f>(I47/total!$H$196)/(LN(H47)-LN(H46))</f>
        <v>#NUM!</v>
      </c>
      <c r="L47">
        <v>1</v>
      </c>
      <c r="M47" s="1" t="e">
        <f t="shared" si="3"/>
        <v>#DIV/0!</v>
      </c>
      <c r="N47" s="1" t="e">
        <f t="shared" si="4"/>
        <v>#DIV/0!</v>
      </c>
      <c r="S47" s="1"/>
      <c r="T47" s="1"/>
      <c r="U47" s="1"/>
      <c r="V47" s="1"/>
      <c r="W47" s="1"/>
      <c r="X47" s="1"/>
      <c r="Y47" s="1">
        <v>1.1088000000000001E-3</v>
      </c>
      <c r="Z47" s="1">
        <v>1.03907E-9</v>
      </c>
      <c r="AA47">
        <v>0.31619999999999998</v>
      </c>
    </row>
    <row r="48" spans="3:27" x14ac:dyDescent="0.25">
      <c r="C48" s="1"/>
      <c r="D48" s="1"/>
      <c r="H48">
        <f t="shared" si="0"/>
        <v>0</v>
      </c>
      <c r="I48" s="1">
        <f t="shared" si="1"/>
        <v>0</v>
      </c>
      <c r="J48">
        <f t="shared" si="2"/>
        <v>0</v>
      </c>
      <c r="K48" s="1" t="e">
        <f>(I48/total!$H$196)/(LN(H48)-LN(H47))</f>
        <v>#NUM!</v>
      </c>
      <c r="L48">
        <v>1</v>
      </c>
      <c r="M48" s="1" t="e">
        <f t="shared" si="3"/>
        <v>#DIV/0!</v>
      </c>
      <c r="N48" s="1" t="e">
        <f t="shared" si="4"/>
        <v>#DIV/0!</v>
      </c>
      <c r="S48" s="1"/>
      <c r="T48" s="1"/>
      <c r="U48" s="1"/>
      <c r="V48" s="1"/>
      <c r="W48" s="1"/>
      <c r="X48" s="1"/>
      <c r="Y48" s="1">
        <v>1.1613999999999999E-3</v>
      </c>
      <c r="Z48" s="1">
        <v>1.4546900000000001E-9</v>
      </c>
      <c r="AA48">
        <v>0.26729999999999998</v>
      </c>
    </row>
    <row r="49" spans="3:27" x14ac:dyDescent="0.25">
      <c r="C49" s="1"/>
      <c r="D49" s="1"/>
      <c r="H49">
        <f t="shared" si="0"/>
        <v>0</v>
      </c>
      <c r="I49" s="1">
        <f t="shared" si="1"/>
        <v>0</v>
      </c>
      <c r="J49">
        <f t="shared" si="2"/>
        <v>0</v>
      </c>
      <c r="K49" s="1" t="e">
        <f>(I49/total!$H$196)/(LN(H49)-LN(H48))</f>
        <v>#NUM!</v>
      </c>
      <c r="L49">
        <v>1</v>
      </c>
      <c r="M49" s="1" t="e">
        <f t="shared" si="3"/>
        <v>#DIV/0!</v>
      </c>
      <c r="N49" s="1" t="e">
        <f t="shared" si="4"/>
        <v>#DIV/0!</v>
      </c>
      <c r="S49" s="1"/>
      <c r="T49" s="1"/>
      <c r="U49" s="1"/>
      <c r="V49" s="1"/>
      <c r="W49" s="1"/>
      <c r="X49" s="1"/>
      <c r="Y49" s="1">
        <v>1.2164999999999999E-3</v>
      </c>
      <c r="Z49" s="1">
        <v>3.1171999999999998E-10</v>
      </c>
      <c r="AA49">
        <v>0.57740000000000002</v>
      </c>
    </row>
    <row r="50" spans="3:27" x14ac:dyDescent="0.25">
      <c r="C50" s="1"/>
      <c r="D50" s="1"/>
      <c r="H50">
        <f t="shared" si="0"/>
        <v>0</v>
      </c>
      <c r="I50" s="1">
        <f t="shared" si="1"/>
        <v>0</v>
      </c>
      <c r="J50">
        <f t="shared" si="2"/>
        <v>0</v>
      </c>
      <c r="K50" s="1" t="e">
        <f>(I50/total!$H$196)/(LN(H50)-LN(H49))</f>
        <v>#NUM!</v>
      </c>
      <c r="L50">
        <v>1</v>
      </c>
      <c r="M50" s="1" t="e">
        <f t="shared" si="3"/>
        <v>#DIV/0!</v>
      </c>
      <c r="N50" s="1" t="e">
        <f t="shared" si="4"/>
        <v>#DIV/0!</v>
      </c>
      <c r="S50" s="1"/>
      <c r="T50" s="1"/>
      <c r="U50" s="1"/>
      <c r="V50" s="1"/>
      <c r="W50" s="1"/>
      <c r="X50" s="1"/>
      <c r="Y50" s="1">
        <v>1.2742000000000001E-3</v>
      </c>
      <c r="Z50" s="1">
        <v>9.35159E-10</v>
      </c>
      <c r="AA50">
        <v>0.33329999999999999</v>
      </c>
    </row>
    <row r="51" spans="3:27" x14ac:dyDescent="0.25">
      <c r="C51" s="1"/>
      <c r="D51" s="1"/>
      <c r="H51">
        <f t="shared" si="0"/>
        <v>0</v>
      </c>
      <c r="I51" s="1">
        <f t="shared" si="1"/>
        <v>0</v>
      </c>
      <c r="J51">
        <f t="shared" si="2"/>
        <v>0</v>
      </c>
      <c r="K51" s="1" t="e">
        <f>(I51/total!$H$196)/(LN(H51)-LN(H50))</f>
        <v>#NUM!</v>
      </c>
      <c r="L51">
        <v>1</v>
      </c>
      <c r="M51" s="1" t="e">
        <f t="shared" si="3"/>
        <v>#DIV/0!</v>
      </c>
      <c r="N51" s="1" t="e">
        <f t="shared" si="4"/>
        <v>#DIV/0!</v>
      </c>
      <c r="S51" s="1"/>
      <c r="T51" s="1"/>
      <c r="U51" s="1"/>
      <c r="V51" s="1"/>
      <c r="W51" s="1"/>
      <c r="X51" s="1"/>
      <c r="Y51" s="1">
        <v>1.3346E-3</v>
      </c>
      <c r="Z51" s="1">
        <v>1.35079E-9</v>
      </c>
      <c r="AA51">
        <v>0.27739999999999998</v>
      </c>
    </row>
    <row r="52" spans="3:27" x14ac:dyDescent="0.25">
      <c r="C52" s="1"/>
      <c r="D52" s="1"/>
      <c r="H52">
        <f t="shared" si="0"/>
        <v>0</v>
      </c>
      <c r="I52" s="1">
        <f t="shared" si="1"/>
        <v>0</v>
      </c>
      <c r="J52">
        <f t="shared" si="2"/>
        <v>0</v>
      </c>
      <c r="K52" s="1" t="e">
        <f>(I52/total!$H$196)/(LN(H52)-LN(H51))</f>
        <v>#NUM!</v>
      </c>
      <c r="L52">
        <v>1</v>
      </c>
      <c r="M52" s="1" t="e">
        <f t="shared" si="3"/>
        <v>#DIV/0!</v>
      </c>
      <c r="N52" s="1" t="e">
        <f t="shared" si="4"/>
        <v>#DIV/0!</v>
      </c>
      <c r="S52" s="1"/>
      <c r="T52" s="1"/>
      <c r="U52" s="1"/>
      <c r="V52" s="1"/>
      <c r="W52" s="1"/>
      <c r="X52" s="1"/>
      <c r="Y52" s="1">
        <v>1.3979000000000001E-3</v>
      </c>
      <c r="Z52" s="1">
        <v>1.5586E-9</v>
      </c>
      <c r="AA52">
        <v>0.25819999999999999</v>
      </c>
    </row>
    <row r="53" spans="3:27" x14ac:dyDescent="0.25">
      <c r="C53" s="1"/>
      <c r="D53" s="1"/>
      <c r="H53">
        <f t="shared" si="0"/>
        <v>0</v>
      </c>
      <c r="I53" s="1">
        <f t="shared" si="1"/>
        <v>0</v>
      </c>
      <c r="J53">
        <f t="shared" si="2"/>
        <v>0</v>
      </c>
      <c r="K53" s="1" t="e">
        <f>(I53/total!$H$196)/(LN(H53)-LN(H52))</f>
        <v>#NUM!</v>
      </c>
      <c r="L53">
        <v>1</v>
      </c>
      <c r="M53" s="1" t="e">
        <f t="shared" si="3"/>
        <v>#DIV/0!</v>
      </c>
      <c r="N53" s="1" t="e">
        <f t="shared" si="4"/>
        <v>#DIV/0!</v>
      </c>
      <c r="S53" s="1"/>
      <c r="T53" s="1"/>
      <c r="U53" s="1"/>
      <c r="V53" s="1"/>
      <c r="W53" s="1"/>
      <c r="X53" s="1"/>
      <c r="Y53" s="1">
        <v>1.4641999999999999E-3</v>
      </c>
      <c r="Z53" s="1">
        <v>1.03907E-9</v>
      </c>
      <c r="AA53">
        <v>0.31619999999999998</v>
      </c>
    </row>
    <row r="54" spans="3:27" x14ac:dyDescent="0.25">
      <c r="C54" s="1"/>
      <c r="D54" s="1"/>
      <c r="H54">
        <f t="shared" si="0"/>
        <v>0</v>
      </c>
      <c r="I54" s="1">
        <f t="shared" si="1"/>
        <v>0</v>
      </c>
      <c r="J54">
        <f t="shared" si="2"/>
        <v>0</v>
      </c>
      <c r="K54" s="1" t="e">
        <f>(I54/total!$H$196)/(LN(H54)-LN(H53))</f>
        <v>#NUM!</v>
      </c>
      <c r="L54">
        <v>1</v>
      </c>
      <c r="M54" s="1" t="e">
        <f t="shared" si="3"/>
        <v>#DIV/0!</v>
      </c>
      <c r="N54" s="1" t="e">
        <f t="shared" si="4"/>
        <v>#DIV/0!</v>
      </c>
      <c r="S54" s="1"/>
      <c r="T54" s="1"/>
      <c r="U54" s="1"/>
      <c r="V54" s="1"/>
      <c r="W54" s="1"/>
      <c r="X54" s="1"/>
      <c r="Y54" s="1">
        <v>1.5337E-3</v>
      </c>
      <c r="Z54" s="1">
        <v>1.9742300000000001E-9</v>
      </c>
      <c r="AA54">
        <v>0.22939999999999999</v>
      </c>
    </row>
    <row r="55" spans="3:27" x14ac:dyDescent="0.25">
      <c r="C55" s="1"/>
      <c r="D55" s="1"/>
      <c r="H55">
        <f t="shared" si="0"/>
        <v>0</v>
      </c>
      <c r="I55" s="1">
        <f t="shared" si="1"/>
        <v>0</v>
      </c>
      <c r="J55">
        <f t="shared" si="2"/>
        <v>0</v>
      </c>
      <c r="K55" s="1" t="e">
        <f>(I55/total!$H$196)/(LN(H55)-LN(H54))</f>
        <v>#NUM!</v>
      </c>
      <c r="L55">
        <v>1</v>
      </c>
      <c r="M55" s="1" t="e">
        <f t="shared" si="3"/>
        <v>#DIV/0!</v>
      </c>
      <c r="N55" s="1" t="e">
        <f t="shared" si="4"/>
        <v>#DIV/0!</v>
      </c>
      <c r="S55" s="1"/>
      <c r="T55" s="1"/>
      <c r="U55" s="1"/>
      <c r="V55" s="1"/>
      <c r="W55" s="1"/>
      <c r="X55" s="1"/>
      <c r="Y55" s="1">
        <v>1.6064E-3</v>
      </c>
      <c r="Z55" s="1">
        <v>1.6625100000000001E-9</v>
      </c>
      <c r="AA55">
        <v>0.25</v>
      </c>
    </row>
    <row r="56" spans="3:27" x14ac:dyDescent="0.25">
      <c r="C56" s="1"/>
      <c r="D56" s="1"/>
      <c r="H56">
        <f t="shared" si="0"/>
        <v>0</v>
      </c>
      <c r="I56" s="1">
        <f t="shared" si="1"/>
        <v>0</v>
      </c>
      <c r="J56">
        <f t="shared" si="2"/>
        <v>0</v>
      </c>
      <c r="K56" s="1" t="e">
        <f>(I56/total!$H$196)/(LN(H56)-LN(H55))</f>
        <v>#NUM!</v>
      </c>
      <c r="L56">
        <v>1</v>
      </c>
      <c r="M56" s="1" t="e">
        <f t="shared" si="3"/>
        <v>#DIV/0!</v>
      </c>
      <c r="N56" s="1" t="e">
        <f t="shared" si="4"/>
        <v>#DIV/0!</v>
      </c>
      <c r="S56" s="1"/>
      <c r="T56" s="1"/>
      <c r="U56" s="1"/>
      <c r="V56" s="1"/>
      <c r="W56" s="1"/>
      <c r="X56" s="1"/>
      <c r="Y56" s="1">
        <v>1.6826E-3</v>
      </c>
      <c r="Z56" s="1">
        <v>1.9742300000000001E-9</v>
      </c>
      <c r="AA56">
        <v>0.22939999999999999</v>
      </c>
    </row>
    <row r="57" spans="3:27" x14ac:dyDescent="0.25">
      <c r="C57" s="1"/>
      <c r="D57" s="1"/>
      <c r="H57">
        <f t="shared" si="0"/>
        <v>0</v>
      </c>
      <c r="I57" s="1">
        <f t="shared" si="1"/>
        <v>0</v>
      </c>
      <c r="J57">
        <f t="shared" si="2"/>
        <v>0</v>
      </c>
      <c r="K57" s="1" t="e">
        <f>(I57/total!$H$196)/(LN(H57)-LN(H56))</f>
        <v>#NUM!</v>
      </c>
      <c r="L57">
        <v>1</v>
      </c>
      <c r="M57" s="1" t="e">
        <f t="shared" si="3"/>
        <v>#DIV/0!</v>
      </c>
      <c r="N57" s="1" t="e">
        <f t="shared" si="4"/>
        <v>#DIV/0!</v>
      </c>
      <c r="S57" s="1"/>
      <c r="T57" s="1"/>
      <c r="U57" s="1"/>
      <c r="V57" s="1"/>
      <c r="W57" s="1"/>
      <c r="X57" s="1"/>
      <c r="Y57" s="1">
        <v>1.7623999999999999E-3</v>
      </c>
      <c r="Z57" s="1">
        <v>1.5586E-9</v>
      </c>
      <c r="AA57">
        <v>0.25819999999999999</v>
      </c>
    </row>
    <row r="58" spans="3:27" x14ac:dyDescent="0.25">
      <c r="C58" s="1"/>
      <c r="D58" s="1"/>
      <c r="H58">
        <f t="shared" si="0"/>
        <v>0</v>
      </c>
      <c r="I58" s="1">
        <f t="shared" si="1"/>
        <v>0</v>
      </c>
      <c r="J58">
        <f t="shared" si="2"/>
        <v>0</v>
      </c>
      <c r="K58" s="1" t="e">
        <f>(I58/total!$H$196)/(LN(H58)-LN(H57))</f>
        <v>#NUM!</v>
      </c>
      <c r="L58">
        <v>1</v>
      </c>
      <c r="M58" s="1" t="e">
        <f t="shared" si="3"/>
        <v>#DIV/0!</v>
      </c>
      <c r="N58" s="1" t="e">
        <f t="shared" si="4"/>
        <v>#DIV/0!</v>
      </c>
      <c r="S58" s="1"/>
      <c r="T58" s="1"/>
      <c r="U58" s="1"/>
      <c r="V58" s="1"/>
      <c r="W58" s="1"/>
      <c r="X58" s="1"/>
      <c r="Y58" s="1">
        <v>1.846E-3</v>
      </c>
      <c r="Z58" s="1">
        <v>1.6625100000000001E-9</v>
      </c>
      <c r="AA58">
        <v>0.25</v>
      </c>
    </row>
    <row r="59" spans="3:27" x14ac:dyDescent="0.25">
      <c r="C59" s="1"/>
      <c r="D59" s="1"/>
      <c r="H59">
        <f t="shared" si="0"/>
        <v>0</v>
      </c>
      <c r="I59" s="1">
        <f t="shared" si="1"/>
        <v>0</v>
      </c>
      <c r="J59">
        <f t="shared" si="2"/>
        <v>0</v>
      </c>
      <c r="K59" s="1" t="e">
        <f>(I59/total!$H$196)/(LN(H59)-LN(H58))</f>
        <v>#NUM!</v>
      </c>
      <c r="L59">
        <v>1</v>
      </c>
      <c r="M59" s="1" t="e">
        <f t="shared" si="3"/>
        <v>#DIV/0!</v>
      </c>
      <c r="N59" s="1" t="e">
        <f t="shared" si="4"/>
        <v>#DIV/0!</v>
      </c>
      <c r="S59" s="1"/>
      <c r="T59" s="1"/>
      <c r="U59" s="1"/>
      <c r="V59" s="1"/>
      <c r="W59" s="1"/>
      <c r="X59" s="1"/>
      <c r="Y59" s="1">
        <v>1.9335999999999999E-3</v>
      </c>
      <c r="Z59" s="1">
        <v>8.3125300000000002E-10</v>
      </c>
      <c r="AA59">
        <v>0.35360000000000003</v>
      </c>
    </row>
    <row r="60" spans="3:27" x14ac:dyDescent="0.25">
      <c r="C60" s="1"/>
      <c r="D60" s="1"/>
      <c r="H60">
        <f t="shared" si="0"/>
        <v>0</v>
      </c>
      <c r="I60" s="1">
        <f t="shared" si="1"/>
        <v>0</v>
      </c>
      <c r="J60">
        <f t="shared" si="2"/>
        <v>0</v>
      </c>
      <c r="K60" s="1" t="e">
        <f>(I60/total!$H$196)/(LN(H60)-LN(H59))</f>
        <v>#NUM!</v>
      </c>
      <c r="L60">
        <v>1</v>
      </c>
      <c r="M60" s="1" t="e">
        <f t="shared" si="3"/>
        <v>#DIV/0!</v>
      </c>
      <c r="N60" s="1" t="e">
        <f t="shared" si="4"/>
        <v>#DIV/0!</v>
      </c>
      <c r="S60" s="1"/>
      <c r="T60" s="1"/>
      <c r="U60" s="1"/>
      <c r="V60" s="1"/>
      <c r="W60" s="1"/>
      <c r="X60" s="1"/>
      <c r="Y60" s="1">
        <v>2.0252999999999998E-3</v>
      </c>
      <c r="Z60" s="1">
        <v>2.38985E-9</v>
      </c>
      <c r="AA60">
        <v>0.20849999999999999</v>
      </c>
    </row>
    <row r="61" spans="3:27" x14ac:dyDescent="0.25">
      <c r="C61" s="1"/>
      <c r="D61" s="1"/>
      <c r="H61">
        <f t="shared" si="0"/>
        <v>0</v>
      </c>
      <c r="I61" s="1">
        <f t="shared" si="1"/>
        <v>0</v>
      </c>
      <c r="J61">
        <f t="shared" si="2"/>
        <v>0</v>
      </c>
      <c r="K61" s="1" t="e">
        <f>(I61/total!$H$196)/(LN(H61)-LN(H60))</f>
        <v>#NUM!</v>
      </c>
      <c r="L61">
        <v>1</v>
      </c>
      <c r="M61" s="1" t="e">
        <f t="shared" si="3"/>
        <v>#DIV/0!</v>
      </c>
      <c r="N61" s="1" t="e">
        <f t="shared" si="4"/>
        <v>#DIV/0!</v>
      </c>
      <c r="S61" s="1"/>
      <c r="T61" s="1"/>
      <c r="U61" s="1"/>
      <c r="V61" s="1"/>
      <c r="W61" s="1"/>
      <c r="X61" s="1"/>
      <c r="Y61" s="1">
        <v>2.1213999999999998E-3</v>
      </c>
      <c r="Z61" s="1">
        <v>1.2468799999999999E-9</v>
      </c>
      <c r="AA61">
        <v>0.28870000000000001</v>
      </c>
    </row>
    <row r="62" spans="3:27" x14ac:dyDescent="0.25">
      <c r="C62" s="1"/>
      <c r="D62" s="1"/>
      <c r="H62">
        <f t="shared" si="0"/>
        <v>0</v>
      </c>
      <c r="I62" s="1">
        <f t="shared" si="1"/>
        <v>0</v>
      </c>
      <c r="J62">
        <f t="shared" si="2"/>
        <v>0</v>
      </c>
      <c r="K62" s="1" t="e">
        <f>(I62/total!$H$196)/(LN(H62)-LN(H61))</f>
        <v>#NUM!</v>
      </c>
      <c r="L62">
        <v>1</v>
      </c>
      <c r="M62" s="1" t="e">
        <f t="shared" si="3"/>
        <v>#DIV/0!</v>
      </c>
      <c r="N62" s="1" t="e">
        <f t="shared" si="4"/>
        <v>#DIV/0!</v>
      </c>
      <c r="S62" s="1"/>
      <c r="T62" s="1"/>
      <c r="U62" s="1"/>
      <c r="V62" s="1"/>
      <c r="W62" s="1"/>
      <c r="X62" s="1"/>
      <c r="Y62" s="1">
        <v>2.222E-3</v>
      </c>
      <c r="Z62" s="1">
        <v>1.2468799999999999E-9</v>
      </c>
      <c r="AA62">
        <v>0.28870000000000001</v>
      </c>
    </row>
    <row r="63" spans="3:27" x14ac:dyDescent="0.25">
      <c r="C63" s="1"/>
      <c r="D63" s="1"/>
      <c r="H63">
        <f t="shared" si="0"/>
        <v>0</v>
      </c>
      <c r="I63" s="1">
        <f t="shared" si="1"/>
        <v>0</v>
      </c>
      <c r="J63">
        <f t="shared" si="2"/>
        <v>0</v>
      </c>
      <c r="K63" s="1" t="e">
        <f>(I63/total!$H$196)/(LN(H63)-LN(H62))</f>
        <v>#NUM!</v>
      </c>
      <c r="L63">
        <v>1</v>
      </c>
      <c r="M63" s="1" t="e">
        <f t="shared" si="3"/>
        <v>#DIV/0!</v>
      </c>
      <c r="N63" s="1" t="e">
        <f t="shared" si="4"/>
        <v>#DIV/0!</v>
      </c>
      <c r="S63" s="1"/>
      <c r="T63" s="1"/>
      <c r="U63" s="1"/>
      <c r="V63" s="1"/>
      <c r="W63" s="1"/>
      <c r="X63" s="1"/>
      <c r="Y63" s="1">
        <v>2.3273999999999999E-3</v>
      </c>
      <c r="Z63" s="1">
        <v>2.7015699999999998E-9</v>
      </c>
      <c r="AA63">
        <v>0.1961</v>
      </c>
    </row>
    <row r="64" spans="3:27" x14ac:dyDescent="0.25">
      <c r="C64" s="1"/>
      <c r="D64" s="1"/>
      <c r="H64">
        <f t="shared" si="0"/>
        <v>0</v>
      </c>
      <c r="I64" s="1">
        <f t="shared" si="1"/>
        <v>0</v>
      </c>
      <c r="J64">
        <f t="shared" si="2"/>
        <v>0</v>
      </c>
      <c r="K64" s="1" t="e">
        <f>(I64/total!$H$196)/(LN(H64)-LN(H63))</f>
        <v>#NUM!</v>
      </c>
      <c r="L64">
        <v>1</v>
      </c>
      <c r="M64" s="1" t="e">
        <f t="shared" si="3"/>
        <v>#DIV/0!</v>
      </c>
      <c r="N64" s="1" t="e">
        <f t="shared" si="4"/>
        <v>#DIV/0!</v>
      </c>
      <c r="S64" s="1"/>
      <c r="T64" s="1"/>
      <c r="U64" s="1"/>
      <c r="V64" s="1"/>
      <c r="W64" s="1"/>
      <c r="X64" s="1"/>
      <c r="Y64" s="1">
        <v>2.4377999999999999E-3</v>
      </c>
      <c r="Z64" s="1">
        <v>2.38985E-9</v>
      </c>
      <c r="AA64">
        <v>0.20849999999999999</v>
      </c>
    </row>
    <row r="65" spans="3:27" x14ac:dyDescent="0.25">
      <c r="C65" s="1"/>
      <c r="D65" s="1"/>
      <c r="H65">
        <f t="shared" si="0"/>
        <v>0</v>
      </c>
      <c r="I65" s="1">
        <f t="shared" si="1"/>
        <v>0</v>
      </c>
      <c r="J65">
        <f t="shared" si="2"/>
        <v>0</v>
      </c>
      <c r="K65" s="1" t="e">
        <f>(I65/total!$H$196)/(LN(H65)-LN(H64))</f>
        <v>#NUM!</v>
      </c>
      <c r="L65">
        <v>1</v>
      </c>
      <c r="M65" s="1" t="e">
        <f t="shared" si="3"/>
        <v>#DIV/0!</v>
      </c>
      <c r="N65" s="1" t="e">
        <f t="shared" si="4"/>
        <v>#DIV/0!</v>
      </c>
      <c r="S65" s="1"/>
      <c r="T65" s="1"/>
      <c r="U65" s="1"/>
      <c r="V65" s="1"/>
      <c r="W65" s="1"/>
      <c r="X65" s="1"/>
      <c r="Y65" s="1">
        <v>2.5533999999999999E-3</v>
      </c>
      <c r="Z65" s="1">
        <v>1.7664099999999999E-9</v>
      </c>
      <c r="AA65">
        <v>0.24249999999999999</v>
      </c>
    </row>
    <row r="66" spans="3:27" x14ac:dyDescent="0.25">
      <c r="C66" s="1"/>
      <c r="D66" s="1"/>
      <c r="H66">
        <f t="shared" si="0"/>
        <v>0</v>
      </c>
      <c r="I66" s="1">
        <f t="shared" si="1"/>
        <v>0</v>
      </c>
      <c r="J66">
        <f t="shared" si="2"/>
        <v>0</v>
      </c>
      <c r="K66" s="1" t="e">
        <f>(I66/total!$H$196)/(LN(H66)-LN(H65))</f>
        <v>#NUM!</v>
      </c>
      <c r="L66">
        <v>1</v>
      </c>
      <c r="M66" s="1" t="e">
        <f t="shared" si="3"/>
        <v>#DIV/0!</v>
      </c>
      <c r="N66" s="1" t="e">
        <f t="shared" si="4"/>
        <v>#DIV/0!</v>
      </c>
      <c r="S66" s="1"/>
      <c r="T66" s="1"/>
      <c r="U66" s="1"/>
      <c r="V66" s="1"/>
      <c r="W66" s="1"/>
      <c r="X66" s="1"/>
      <c r="Y66" s="1">
        <v>2.6744999999999998E-3</v>
      </c>
      <c r="Z66" s="1">
        <v>2.2859400000000001E-9</v>
      </c>
      <c r="AA66">
        <v>0.2132</v>
      </c>
    </row>
    <row r="67" spans="3:27" x14ac:dyDescent="0.25">
      <c r="C67" s="1"/>
      <c r="D67" s="1"/>
      <c r="H67">
        <f t="shared" si="0"/>
        <v>0</v>
      </c>
      <c r="I67" s="1">
        <f t="shared" si="1"/>
        <v>0</v>
      </c>
      <c r="J67">
        <f t="shared" si="2"/>
        <v>0</v>
      </c>
      <c r="K67" s="1" t="e">
        <f>(I67/total!$H$196)/(LN(H67)-LN(H66))</f>
        <v>#NUM!</v>
      </c>
      <c r="L67">
        <v>1</v>
      </c>
      <c r="M67" s="1" t="e">
        <f t="shared" si="3"/>
        <v>#DIV/0!</v>
      </c>
      <c r="N67" s="1" t="e">
        <f t="shared" si="4"/>
        <v>#DIV/0!</v>
      </c>
      <c r="S67" s="1"/>
      <c r="T67" s="1"/>
      <c r="U67" s="1"/>
      <c r="V67" s="1"/>
      <c r="W67" s="1"/>
      <c r="X67" s="1"/>
      <c r="Y67" s="1">
        <v>2.8013999999999999E-3</v>
      </c>
      <c r="Z67" s="1">
        <v>2.38985E-9</v>
      </c>
      <c r="AA67">
        <v>0.20849999999999999</v>
      </c>
    </row>
    <row r="68" spans="3:27" x14ac:dyDescent="0.25">
      <c r="C68" s="1"/>
      <c r="D68" s="1"/>
      <c r="H68">
        <f t="shared" si="0"/>
        <v>0</v>
      </c>
      <c r="I68" s="1">
        <f t="shared" si="1"/>
        <v>0</v>
      </c>
      <c r="J68">
        <f t="shared" si="2"/>
        <v>0</v>
      </c>
      <c r="K68" s="1" t="e">
        <f>(I68/total!$H$196)/(LN(H68)-LN(H67))</f>
        <v>#NUM!</v>
      </c>
      <c r="L68">
        <f>0.32*H68-2.2</f>
        <v>-2.2000000000000002</v>
      </c>
      <c r="M68" s="1" t="e">
        <f t="shared" si="3"/>
        <v>#DIV/0!</v>
      </c>
      <c r="N68" s="1" t="e">
        <f t="shared" si="4"/>
        <v>#DIV/0!</v>
      </c>
      <c r="S68" s="1"/>
      <c r="T68" s="1"/>
      <c r="U68" s="1"/>
      <c r="V68" s="1"/>
      <c r="W68" s="1"/>
      <c r="X68" s="1"/>
      <c r="Y68" s="1">
        <v>2.9342999999999999E-3</v>
      </c>
      <c r="Z68" s="1">
        <v>2.8054800000000001E-9</v>
      </c>
      <c r="AA68">
        <v>0.1925</v>
      </c>
    </row>
    <row r="69" spans="3:27" x14ac:dyDescent="0.25">
      <c r="C69" s="1"/>
      <c r="D69" s="1"/>
      <c r="H69">
        <f t="shared" si="0"/>
        <v>0</v>
      </c>
      <c r="I69" s="1">
        <f t="shared" si="1"/>
        <v>0</v>
      </c>
      <c r="J69">
        <f t="shared" si="2"/>
        <v>0</v>
      </c>
      <c r="K69" s="1" t="e">
        <f>(I69/total!$H$196)/(LN(H69)-LN(H68))</f>
        <v>#NUM!</v>
      </c>
      <c r="L69">
        <f t="shared" ref="L69:L117" si="5">0.32*H69-2.2</f>
        <v>-2.2000000000000002</v>
      </c>
      <c r="M69" s="1" t="e">
        <f t="shared" si="3"/>
        <v>#DIV/0!</v>
      </c>
      <c r="N69" s="1" t="e">
        <f t="shared" si="4"/>
        <v>#DIV/0!</v>
      </c>
      <c r="S69" s="1"/>
      <c r="T69" s="1"/>
      <c r="U69" s="1"/>
      <c r="V69" s="1"/>
      <c r="W69" s="1"/>
      <c r="X69" s="1"/>
      <c r="Y69" s="1">
        <v>3.0734999999999998E-3</v>
      </c>
      <c r="Z69" s="1">
        <v>1.5586E-9</v>
      </c>
      <c r="AA69">
        <v>0.25819999999999999</v>
      </c>
    </row>
    <row r="70" spans="3:27" x14ac:dyDescent="0.25">
      <c r="C70" s="1"/>
      <c r="D70" s="1"/>
      <c r="H70">
        <f t="shared" ref="H70:H133" si="6">(C70*3/2)*1000</f>
        <v>0</v>
      </c>
      <c r="I70" s="1">
        <f t="shared" si="1"/>
        <v>0</v>
      </c>
      <c r="J70">
        <f t="shared" si="2"/>
        <v>0</v>
      </c>
      <c r="K70" s="1" t="e">
        <f>(I70/total!$H$196)/(LN(H70)-LN(H69))</f>
        <v>#NUM!</v>
      </c>
      <c r="L70">
        <f t="shared" si="5"/>
        <v>-2.2000000000000002</v>
      </c>
      <c r="M70" s="1" t="e">
        <f t="shared" si="3"/>
        <v>#DIV/0!</v>
      </c>
      <c r="N70" s="1" t="e">
        <f t="shared" si="4"/>
        <v>#DIV/0!</v>
      </c>
      <c r="S70" s="1"/>
      <c r="T70" s="1"/>
      <c r="U70" s="1"/>
      <c r="V70" s="1"/>
      <c r="W70" s="1"/>
      <c r="X70" s="1"/>
      <c r="Y70" s="1">
        <v>3.2193E-3</v>
      </c>
      <c r="Z70" s="1">
        <v>2.38985E-9</v>
      </c>
      <c r="AA70">
        <v>0.20849999999999999</v>
      </c>
    </row>
    <row r="71" spans="3:27" x14ac:dyDescent="0.25">
      <c r="C71" s="1"/>
      <c r="D71" s="1"/>
      <c r="H71">
        <f t="shared" si="6"/>
        <v>0</v>
      </c>
      <c r="I71" s="1">
        <f t="shared" ref="I71:I134" si="7">D71*H71</f>
        <v>0</v>
      </c>
      <c r="J71">
        <f t="shared" ref="J71:J134" si="8">D71*((C71+C70)/2)^2</f>
        <v>0</v>
      </c>
      <c r="K71" s="1" t="e">
        <f>(I71/total!$H$196)/(LN(H71)-LN(H70))</f>
        <v>#NUM!</v>
      </c>
      <c r="L71">
        <f t="shared" si="5"/>
        <v>-2.2000000000000002</v>
      </c>
      <c r="M71" s="1" t="e">
        <f t="shared" ref="M71:M134" si="9">N71*I71/$I$196</f>
        <v>#DIV/0!</v>
      </c>
      <c r="N71" s="1" t="e">
        <f t="shared" ref="N71:N134" si="10">($O$1/H71)*(1-EXP(-$O$2*H71*H71-$O$3*H71^3))</f>
        <v>#DIV/0!</v>
      </c>
      <c r="S71" s="1"/>
      <c r="T71" s="1"/>
      <c r="U71" s="1"/>
      <c r="V71" s="1"/>
      <c r="W71" s="1"/>
      <c r="X71" s="1"/>
      <c r="Y71" s="1">
        <v>3.372E-3</v>
      </c>
      <c r="Z71" s="1">
        <v>2.0781300000000001E-9</v>
      </c>
      <c r="AA71">
        <v>0.22359999999999999</v>
      </c>
    </row>
    <row r="72" spans="3:27" x14ac:dyDescent="0.25">
      <c r="C72" s="1"/>
      <c r="D72" s="1"/>
      <c r="H72">
        <f t="shared" si="6"/>
        <v>0</v>
      </c>
      <c r="I72" s="1">
        <f t="shared" si="7"/>
        <v>0</v>
      </c>
      <c r="J72">
        <f t="shared" si="8"/>
        <v>0</v>
      </c>
      <c r="K72" s="1" t="e">
        <f>(I72/total!$H$196)/(LN(H72)-LN(H71))</f>
        <v>#NUM!</v>
      </c>
      <c r="L72">
        <f t="shared" si="5"/>
        <v>-2.2000000000000002</v>
      </c>
      <c r="M72" s="1" t="e">
        <f t="shared" si="9"/>
        <v>#DIV/0!</v>
      </c>
      <c r="N72" s="1" t="e">
        <f t="shared" si="10"/>
        <v>#DIV/0!</v>
      </c>
      <c r="S72" s="1"/>
      <c r="T72" s="1"/>
      <c r="U72" s="1"/>
      <c r="V72" s="1"/>
      <c r="W72" s="1"/>
      <c r="X72" s="1"/>
      <c r="Y72" s="1">
        <v>3.5319000000000001E-3</v>
      </c>
      <c r="Z72" s="1">
        <v>2.5976599999999999E-9</v>
      </c>
      <c r="AA72">
        <v>0.2</v>
      </c>
    </row>
    <row r="73" spans="3:27" x14ac:dyDescent="0.25">
      <c r="C73" s="1"/>
      <c r="D73" s="1"/>
      <c r="H73">
        <f t="shared" si="6"/>
        <v>0</v>
      </c>
      <c r="I73" s="1">
        <f t="shared" si="7"/>
        <v>0</v>
      </c>
      <c r="J73">
        <f t="shared" si="8"/>
        <v>0</v>
      </c>
      <c r="K73" s="1" t="e">
        <f>(I73/total!$H$196)/(LN(H73)-LN(H72))</f>
        <v>#NUM!</v>
      </c>
      <c r="L73">
        <f t="shared" si="5"/>
        <v>-2.2000000000000002</v>
      </c>
      <c r="M73" s="1" t="e">
        <f t="shared" si="9"/>
        <v>#DIV/0!</v>
      </c>
      <c r="N73" s="1" t="e">
        <f t="shared" si="10"/>
        <v>#DIV/0!</v>
      </c>
      <c r="S73" s="1"/>
      <c r="T73" s="1"/>
      <c r="U73" s="1"/>
      <c r="V73" s="1"/>
      <c r="W73" s="1"/>
      <c r="X73" s="1"/>
      <c r="Y73" s="1">
        <v>3.6993999999999998E-3</v>
      </c>
      <c r="Z73" s="1">
        <v>2.38985E-9</v>
      </c>
      <c r="AA73">
        <v>0.20849999999999999</v>
      </c>
    </row>
    <row r="74" spans="3:27" x14ac:dyDescent="0.25">
      <c r="C74" s="1"/>
      <c r="D74" s="1"/>
      <c r="H74">
        <f t="shared" si="6"/>
        <v>0</v>
      </c>
      <c r="I74" s="1">
        <f t="shared" si="7"/>
        <v>0</v>
      </c>
      <c r="J74">
        <f t="shared" si="8"/>
        <v>0</v>
      </c>
      <c r="K74" s="1" t="e">
        <f>(I74/total!$H$196)/(LN(H74)-LN(H73))</f>
        <v>#NUM!</v>
      </c>
      <c r="L74">
        <f t="shared" si="5"/>
        <v>-2.2000000000000002</v>
      </c>
      <c r="M74" s="1" t="e">
        <f t="shared" si="9"/>
        <v>#DIV/0!</v>
      </c>
      <c r="N74" s="1" t="e">
        <f t="shared" si="10"/>
        <v>#DIV/0!</v>
      </c>
      <c r="S74" s="1"/>
      <c r="T74" s="1"/>
      <c r="U74" s="1"/>
      <c r="V74" s="1"/>
      <c r="W74" s="1"/>
      <c r="X74" s="1"/>
      <c r="Y74" s="1">
        <v>3.8749000000000001E-3</v>
      </c>
      <c r="Z74" s="1">
        <v>2.4937599999999999E-9</v>
      </c>
      <c r="AA74">
        <v>0.2041</v>
      </c>
    </row>
    <row r="75" spans="3:27" x14ac:dyDescent="0.25">
      <c r="C75" s="1"/>
      <c r="D75" s="1"/>
      <c r="H75">
        <f t="shared" si="6"/>
        <v>0</v>
      </c>
      <c r="I75" s="1">
        <f t="shared" si="7"/>
        <v>0</v>
      </c>
      <c r="J75">
        <f t="shared" si="8"/>
        <v>0</v>
      </c>
      <c r="K75" s="1" t="e">
        <f>(I75/total!$H$196)/(LN(H75)-LN(H74))</f>
        <v>#NUM!</v>
      </c>
      <c r="L75">
        <f t="shared" si="5"/>
        <v>-2.2000000000000002</v>
      </c>
      <c r="M75" s="1" t="e">
        <f t="shared" si="9"/>
        <v>#DIV/0!</v>
      </c>
      <c r="N75" s="1" t="e">
        <f t="shared" si="10"/>
        <v>#DIV/0!</v>
      </c>
      <c r="S75" s="1"/>
      <c r="T75" s="1"/>
      <c r="U75" s="1"/>
      <c r="V75" s="1"/>
      <c r="W75" s="1"/>
      <c r="X75" s="1"/>
      <c r="Y75" s="1">
        <v>4.0587000000000002E-3</v>
      </c>
      <c r="Z75" s="1">
        <v>2.38985E-9</v>
      </c>
      <c r="AA75">
        <v>0.20849999999999999</v>
      </c>
    </row>
    <row r="76" spans="3:27" x14ac:dyDescent="0.25">
      <c r="C76" s="1"/>
      <c r="D76" s="1"/>
      <c r="H76">
        <f t="shared" si="6"/>
        <v>0</v>
      </c>
      <c r="I76" s="1">
        <f t="shared" si="7"/>
        <v>0</v>
      </c>
      <c r="J76">
        <f t="shared" si="8"/>
        <v>0</v>
      </c>
      <c r="K76" s="1" t="e">
        <f>(I76/total!$H$196)/(LN(H76)-LN(H75))</f>
        <v>#NUM!</v>
      </c>
      <c r="L76">
        <f t="shared" si="5"/>
        <v>-2.2000000000000002</v>
      </c>
      <c r="M76" s="1" t="e">
        <f t="shared" si="9"/>
        <v>#DIV/0!</v>
      </c>
      <c r="N76" s="1" t="e">
        <f t="shared" si="10"/>
        <v>#DIV/0!</v>
      </c>
      <c r="S76" s="1"/>
      <c r="T76" s="1"/>
      <c r="U76" s="1"/>
      <c r="V76" s="1"/>
      <c r="W76" s="1"/>
      <c r="X76" s="1"/>
      <c r="Y76" s="1">
        <v>4.2512000000000001E-3</v>
      </c>
      <c r="Z76" s="1">
        <v>1.35079E-9</v>
      </c>
      <c r="AA76">
        <v>0.27739999999999998</v>
      </c>
    </row>
    <row r="77" spans="3:27" x14ac:dyDescent="0.25">
      <c r="C77" s="1"/>
      <c r="D77" s="1"/>
      <c r="H77">
        <f t="shared" si="6"/>
        <v>0</v>
      </c>
      <c r="I77" s="1">
        <f t="shared" si="7"/>
        <v>0</v>
      </c>
      <c r="J77">
        <f t="shared" si="8"/>
        <v>0</v>
      </c>
      <c r="K77" s="1" t="e">
        <f>(I77/total!$H$196)/(LN(H77)-LN(H76))</f>
        <v>#NUM!</v>
      </c>
      <c r="L77">
        <f t="shared" si="5"/>
        <v>-2.2000000000000002</v>
      </c>
      <c r="M77" s="1" t="e">
        <f t="shared" si="9"/>
        <v>#DIV/0!</v>
      </c>
      <c r="N77" s="1" t="e">
        <f t="shared" si="10"/>
        <v>#DIV/0!</v>
      </c>
      <c r="S77" s="1"/>
      <c r="T77" s="1"/>
      <c r="U77" s="1"/>
      <c r="V77" s="1"/>
      <c r="W77" s="1"/>
      <c r="X77" s="1"/>
      <c r="Y77" s="1">
        <v>4.4529000000000001E-3</v>
      </c>
      <c r="Z77" s="1">
        <v>2.4937599999999999E-9</v>
      </c>
      <c r="AA77">
        <v>0.2041</v>
      </c>
    </row>
    <row r="78" spans="3:27" x14ac:dyDescent="0.25">
      <c r="C78" s="1"/>
      <c r="D78" s="1"/>
      <c r="H78">
        <f t="shared" si="6"/>
        <v>0</v>
      </c>
      <c r="I78" s="1">
        <f t="shared" si="7"/>
        <v>0</v>
      </c>
      <c r="J78">
        <f t="shared" si="8"/>
        <v>0</v>
      </c>
      <c r="K78" s="1" t="e">
        <f>(I78/total!$H$196)/(LN(H78)-LN(H77))</f>
        <v>#NUM!</v>
      </c>
      <c r="L78">
        <f t="shared" si="5"/>
        <v>-2.2000000000000002</v>
      </c>
      <c r="M78" s="1" t="e">
        <f t="shared" si="9"/>
        <v>#DIV/0!</v>
      </c>
      <c r="N78" s="1" t="e">
        <f t="shared" si="10"/>
        <v>#DIV/0!</v>
      </c>
      <c r="S78" s="1"/>
      <c r="T78" s="1"/>
      <c r="U78" s="1"/>
      <c r="V78" s="1"/>
      <c r="W78" s="1"/>
      <c r="X78" s="1"/>
      <c r="Y78" s="1">
        <v>4.6641E-3</v>
      </c>
      <c r="Z78" s="1">
        <v>2.8054800000000001E-9</v>
      </c>
      <c r="AA78">
        <v>0.1925</v>
      </c>
    </row>
    <row r="79" spans="3:27" x14ac:dyDescent="0.25">
      <c r="C79" s="1"/>
      <c r="D79" s="1"/>
      <c r="H79">
        <f t="shared" si="6"/>
        <v>0</v>
      </c>
      <c r="I79" s="1">
        <f t="shared" si="7"/>
        <v>0</v>
      </c>
      <c r="J79">
        <f t="shared" si="8"/>
        <v>0</v>
      </c>
      <c r="K79" s="1" t="e">
        <f>(I79/total!$H$196)/(LN(H79)-LN(H78))</f>
        <v>#NUM!</v>
      </c>
      <c r="L79">
        <f t="shared" si="5"/>
        <v>-2.2000000000000002</v>
      </c>
      <c r="M79" s="1" t="e">
        <f t="shared" si="9"/>
        <v>#DIV/0!</v>
      </c>
      <c r="N79" s="1" t="e">
        <f t="shared" si="10"/>
        <v>#DIV/0!</v>
      </c>
      <c r="S79" s="1"/>
      <c r="T79" s="1"/>
      <c r="U79" s="1"/>
      <c r="V79" s="1"/>
      <c r="W79" s="1"/>
      <c r="X79" s="1"/>
      <c r="Y79" s="1">
        <v>4.8853000000000004E-3</v>
      </c>
      <c r="Z79" s="1">
        <v>3.2211E-9</v>
      </c>
      <c r="AA79">
        <v>0.17960000000000001</v>
      </c>
    </row>
    <row r="80" spans="3:27" x14ac:dyDescent="0.25">
      <c r="C80" s="1"/>
      <c r="D80" s="1"/>
      <c r="H80">
        <f t="shared" si="6"/>
        <v>0</v>
      </c>
      <c r="I80" s="1">
        <f t="shared" si="7"/>
        <v>0</v>
      </c>
      <c r="J80">
        <f t="shared" si="8"/>
        <v>0</v>
      </c>
      <c r="K80" s="1" t="e">
        <f>(I80/total!$H$196)/(LN(H80)-LN(H79))</f>
        <v>#NUM!</v>
      </c>
      <c r="L80">
        <f t="shared" si="5"/>
        <v>-2.2000000000000002</v>
      </c>
      <c r="M80" s="1" t="e">
        <f t="shared" si="9"/>
        <v>#DIV/0!</v>
      </c>
      <c r="N80" s="1" t="e">
        <f t="shared" si="10"/>
        <v>#DIV/0!</v>
      </c>
      <c r="S80" s="1"/>
      <c r="T80" s="1"/>
      <c r="U80" s="1"/>
      <c r="V80" s="1"/>
      <c r="W80" s="1"/>
      <c r="X80" s="1"/>
      <c r="Y80" s="1">
        <v>5.1171000000000003E-3</v>
      </c>
      <c r="Z80" s="1">
        <v>2.8054800000000001E-9</v>
      </c>
      <c r="AA80">
        <v>0.1925</v>
      </c>
    </row>
    <row r="81" spans="3:27" x14ac:dyDescent="0.25">
      <c r="C81" s="1"/>
      <c r="D81" s="1"/>
      <c r="H81">
        <f t="shared" si="6"/>
        <v>0</v>
      </c>
      <c r="I81" s="1">
        <f t="shared" si="7"/>
        <v>0</v>
      </c>
      <c r="J81">
        <f t="shared" si="8"/>
        <v>0</v>
      </c>
      <c r="K81" s="1" t="e">
        <f>(I81/total!$H$196)/(LN(H81)-LN(H80))</f>
        <v>#NUM!</v>
      </c>
      <c r="L81">
        <f t="shared" si="5"/>
        <v>-2.2000000000000002</v>
      </c>
      <c r="M81" s="1" t="e">
        <f t="shared" si="9"/>
        <v>#DIV/0!</v>
      </c>
      <c r="N81" s="1" t="e">
        <f t="shared" si="10"/>
        <v>#DIV/0!</v>
      </c>
      <c r="S81" s="1"/>
      <c r="T81" s="1"/>
      <c r="U81" s="1"/>
      <c r="V81" s="1"/>
      <c r="W81" s="1"/>
      <c r="X81" s="1"/>
      <c r="Y81" s="1">
        <v>5.3597999999999996E-3</v>
      </c>
      <c r="Z81" s="1">
        <v>3.1171999999999999E-9</v>
      </c>
      <c r="AA81">
        <v>0.18260000000000001</v>
      </c>
    </row>
    <row r="82" spans="3:27" x14ac:dyDescent="0.25">
      <c r="C82" s="1"/>
      <c r="D82" s="1"/>
      <c r="H82">
        <f t="shared" si="6"/>
        <v>0</v>
      </c>
      <c r="I82" s="1">
        <f t="shared" si="7"/>
        <v>0</v>
      </c>
      <c r="J82">
        <f t="shared" si="8"/>
        <v>0</v>
      </c>
      <c r="K82" s="1" t="e">
        <f>(I82/total!$H$196)/(LN(H82)-LN(H81))</f>
        <v>#NUM!</v>
      </c>
      <c r="L82">
        <f t="shared" si="5"/>
        <v>-2.2000000000000002</v>
      </c>
      <c r="M82" s="1" t="e">
        <f t="shared" si="9"/>
        <v>#DIV/0!</v>
      </c>
      <c r="N82" s="1" t="e">
        <f t="shared" si="10"/>
        <v>#DIV/0!</v>
      </c>
      <c r="S82" s="1"/>
      <c r="T82" s="1"/>
      <c r="U82" s="1"/>
      <c r="V82" s="1"/>
      <c r="W82" s="1"/>
      <c r="X82" s="1"/>
      <c r="Y82" s="1">
        <v>5.6140000000000001E-3</v>
      </c>
      <c r="Z82" s="1">
        <v>3.7406399999999996E-9</v>
      </c>
      <c r="AA82">
        <v>0.16669999999999999</v>
      </c>
    </row>
    <row r="83" spans="3:27" x14ac:dyDescent="0.25">
      <c r="C83" s="1"/>
      <c r="D83" s="1"/>
      <c r="H83">
        <f t="shared" si="6"/>
        <v>0</v>
      </c>
      <c r="I83" s="1">
        <f t="shared" si="7"/>
        <v>0</v>
      </c>
      <c r="J83">
        <f t="shared" si="8"/>
        <v>0</v>
      </c>
      <c r="K83" s="1" t="e">
        <f>(I83/total!$H$196)/(LN(H83)-LN(H82))</f>
        <v>#NUM!</v>
      </c>
      <c r="L83">
        <f t="shared" si="5"/>
        <v>-2.2000000000000002</v>
      </c>
      <c r="M83" s="1" t="e">
        <f t="shared" si="9"/>
        <v>#DIV/0!</v>
      </c>
      <c r="N83" s="1" t="e">
        <f t="shared" si="10"/>
        <v>#DIV/0!</v>
      </c>
      <c r="S83" s="1"/>
      <c r="T83" s="1"/>
      <c r="U83" s="1"/>
      <c r="V83" s="1"/>
      <c r="W83" s="1"/>
      <c r="X83" s="1"/>
      <c r="Y83" s="1">
        <v>5.8802999999999998E-3</v>
      </c>
      <c r="Z83" s="1">
        <v>2.4937599999999999E-9</v>
      </c>
      <c r="AA83">
        <v>0.2041</v>
      </c>
    </row>
    <row r="84" spans="3:27" x14ac:dyDescent="0.25">
      <c r="C84" s="1"/>
      <c r="D84" s="1"/>
      <c r="H84">
        <f t="shared" si="6"/>
        <v>0</v>
      </c>
      <c r="I84" s="1">
        <f t="shared" si="7"/>
        <v>0</v>
      </c>
      <c r="J84">
        <f t="shared" si="8"/>
        <v>0</v>
      </c>
      <c r="K84" s="1" t="e">
        <f>(I84/total!$H$196)/(LN(H84)-LN(H83))</f>
        <v>#NUM!</v>
      </c>
      <c r="L84">
        <f t="shared" si="5"/>
        <v>-2.2000000000000002</v>
      </c>
      <c r="M84" s="1" t="e">
        <f t="shared" si="9"/>
        <v>#DIV/0!</v>
      </c>
      <c r="N84" s="1" t="e">
        <f t="shared" si="10"/>
        <v>#DIV/0!</v>
      </c>
      <c r="S84" s="1"/>
      <c r="T84" s="1"/>
      <c r="U84" s="1"/>
      <c r="V84" s="1"/>
      <c r="W84" s="1"/>
      <c r="X84" s="1"/>
      <c r="Y84" s="1">
        <v>6.1593000000000004E-3</v>
      </c>
      <c r="Z84" s="1">
        <v>2.8054800000000001E-9</v>
      </c>
      <c r="AA84">
        <v>0.1925</v>
      </c>
    </row>
    <row r="85" spans="3:27" x14ac:dyDescent="0.25">
      <c r="C85" s="1"/>
      <c r="D85" s="1"/>
      <c r="H85">
        <f t="shared" si="6"/>
        <v>0</v>
      </c>
      <c r="I85" s="1">
        <f t="shared" si="7"/>
        <v>0</v>
      </c>
      <c r="J85">
        <f t="shared" si="8"/>
        <v>0</v>
      </c>
      <c r="K85" s="1" t="e">
        <f>(I85/total!$H$196)/(LN(H85)-LN(H84))</f>
        <v>#NUM!</v>
      </c>
      <c r="L85">
        <f t="shared" si="5"/>
        <v>-2.2000000000000002</v>
      </c>
      <c r="M85" s="1" t="e">
        <f t="shared" si="9"/>
        <v>#DIV/0!</v>
      </c>
      <c r="N85" s="1" t="e">
        <f t="shared" si="10"/>
        <v>#DIV/0!</v>
      </c>
      <c r="S85" s="1"/>
      <c r="T85" s="1"/>
      <c r="U85" s="1"/>
      <c r="V85" s="1"/>
      <c r="W85" s="1"/>
      <c r="X85" s="1"/>
      <c r="Y85" s="1">
        <v>6.4514000000000004E-3</v>
      </c>
      <c r="Z85" s="1">
        <v>3.9484500000000004E-9</v>
      </c>
      <c r="AA85">
        <v>0.16220000000000001</v>
      </c>
    </row>
    <row r="86" spans="3:27" x14ac:dyDescent="0.25">
      <c r="C86" s="1"/>
      <c r="D86" s="1"/>
      <c r="H86">
        <f t="shared" si="6"/>
        <v>0</v>
      </c>
      <c r="I86" s="1">
        <f t="shared" si="7"/>
        <v>0</v>
      </c>
      <c r="J86">
        <f t="shared" si="8"/>
        <v>0</v>
      </c>
      <c r="K86" s="1" t="e">
        <f>(I86/total!$H$196)/(LN(H86)-LN(H85))</f>
        <v>#NUM!</v>
      </c>
      <c r="L86">
        <f t="shared" si="5"/>
        <v>-2.2000000000000002</v>
      </c>
      <c r="M86" s="1" t="e">
        <f t="shared" si="9"/>
        <v>#DIV/0!</v>
      </c>
      <c r="N86" s="1" t="e">
        <f t="shared" si="10"/>
        <v>#DIV/0!</v>
      </c>
      <c r="S86" s="1"/>
      <c r="T86" s="1"/>
      <c r="U86" s="1"/>
      <c r="V86" s="1"/>
      <c r="W86" s="1"/>
      <c r="X86" s="1"/>
      <c r="Y86" s="1">
        <v>6.7574000000000002E-3</v>
      </c>
      <c r="Z86" s="1">
        <v>4.8836099999999998E-9</v>
      </c>
      <c r="AA86">
        <v>0.1459</v>
      </c>
    </row>
    <row r="87" spans="3:27" x14ac:dyDescent="0.25">
      <c r="C87" s="1"/>
      <c r="D87" s="1"/>
      <c r="H87">
        <f t="shared" si="6"/>
        <v>0</v>
      </c>
      <c r="I87" s="1">
        <f t="shared" si="7"/>
        <v>0</v>
      </c>
      <c r="J87">
        <f t="shared" si="8"/>
        <v>0</v>
      </c>
      <c r="K87" s="1" t="e">
        <f>(I87/total!$H$196)/(LN(H87)-LN(H86))</f>
        <v>#NUM!</v>
      </c>
      <c r="L87">
        <f t="shared" si="5"/>
        <v>-2.2000000000000002</v>
      </c>
      <c r="M87" s="1" t="e">
        <f t="shared" si="9"/>
        <v>#DIV/0!</v>
      </c>
      <c r="N87" s="1" t="e">
        <f t="shared" si="10"/>
        <v>#DIV/0!</v>
      </c>
      <c r="S87" s="1"/>
      <c r="T87" s="1"/>
      <c r="U87" s="1"/>
      <c r="V87" s="1"/>
      <c r="W87" s="1"/>
      <c r="X87" s="1"/>
      <c r="Y87" s="1">
        <v>7.0780000000000001E-3</v>
      </c>
      <c r="Z87" s="1">
        <v>3.8445399999999996E-9</v>
      </c>
      <c r="AA87">
        <v>0.16439999999999999</v>
      </c>
    </row>
    <row r="88" spans="3:27" x14ac:dyDescent="0.25">
      <c r="C88" s="1"/>
      <c r="D88" s="1"/>
      <c r="H88">
        <f t="shared" si="6"/>
        <v>0</v>
      </c>
      <c r="I88" s="1">
        <f t="shared" si="7"/>
        <v>0</v>
      </c>
      <c r="J88">
        <f t="shared" si="8"/>
        <v>0</v>
      </c>
      <c r="K88" s="1" t="e">
        <f>(I88/total!$H$196)/(LN(H88)-LN(H87))</f>
        <v>#NUM!</v>
      </c>
      <c r="L88">
        <f t="shared" si="5"/>
        <v>-2.2000000000000002</v>
      </c>
      <c r="M88" s="1" t="e">
        <f t="shared" si="9"/>
        <v>#DIV/0!</v>
      </c>
      <c r="N88" s="1" t="e">
        <f t="shared" si="10"/>
        <v>#DIV/0!</v>
      </c>
      <c r="S88" s="1"/>
      <c r="T88" s="1"/>
      <c r="U88" s="1"/>
      <c r="V88" s="1"/>
      <c r="W88" s="1"/>
      <c r="X88" s="1"/>
      <c r="Y88" s="1">
        <v>7.4136999999999996E-3</v>
      </c>
      <c r="Z88" s="1">
        <v>3.3250099999999999E-9</v>
      </c>
      <c r="AA88">
        <v>0.17680000000000001</v>
      </c>
    </row>
    <row r="89" spans="3:27" x14ac:dyDescent="0.25">
      <c r="C89" s="1"/>
      <c r="D89" s="1"/>
      <c r="H89">
        <f t="shared" si="6"/>
        <v>0</v>
      </c>
      <c r="I89" s="1">
        <f t="shared" si="7"/>
        <v>0</v>
      </c>
      <c r="J89">
        <f t="shared" si="8"/>
        <v>0</v>
      </c>
      <c r="K89" s="1" t="e">
        <f>(I89/total!$H$196)/(LN(H89)-LN(H88))</f>
        <v>#NUM!</v>
      </c>
      <c r="L89">
        <f t="shared" si="5"/>
        <v>-2.2000000000000002</v>
      </c>
      <c r="M89" s="1" t="e">
        <f t="shared" si="9"/>
        <v>#DIV/0!</v>
      </c>
      <c r="N89" s="1" t="e">
        <f t="shared" si="10"/>
        <v>#DIV/0!</v>
      </c>
      <c r="S89" s="1"/>
      <c r="T89" s="1"/>
      <c r="U89" s="1"/>
      <c r="V89" s="1"/>
      <c r="W89" s="1"/>
      <c r="X89" s="1"/>
      <c r="Y89" s="1">
        <v>7.7654000000000004E-3</v>
      </c>
      <c r="Z89" s="1">
        <v>3.01329E-9</v>
      </c>
      <c r="AA89">
        <v>0.1857</v>
      </c>
    </row>
    <row r="90" spans="3:27" x14ac:dyDescent="0.25">
      <c r="C90" s="1"/>
      <c r="D90" s="1"/>
      <c r="H90">
        <f t="shared" si="6"/>
        <v>0</v>
      </c>
      <c r="I90" s="1">
        <f t="shared" si="7"/>
        <v>0</v>
      </c>
      <c r="J90">
        <f t="shared" si="8"/>
        <v>0</v>
      </c>
      <c r="K90" s="1" t="e">
        <f>(I90/total!$H$196)/(LN(H90)-LN(H89))</f>
        <v>#NUM!</v>
      </c>
      <c r="L90">
        <f t="shared" si="5"/>
        <v>-2.2000000000000002</v>
      </c>
      <c r="M90" s="1" t="e">
        <f t="shared" si="9"/>
        <v>#DIV/0!</v>
      </c>
      <c r="N90" s="1" t="e">
        <f t="shared" si="10"/>
        <v>#DIV/0!</v>
      </c>
      <c r="S90" s="1"/>
      <c r="T90" s="1"/>
      <c r="U90" s="1"/>
      <c r="V90" s="1"/>
      <c r="W90" s="1"/>
      <c r="X90" s="1"/>
      <c r="Y90" s="1">
        <v>8.1337000000000007E-3</v>
      </c>
      <c r="Z90" s="1">
        <v>3.4289200000000002E-9</v>
      </c>
      <c r="AA90">
        <v>0.1741</v>
      </c>
    </row>
    <row r="91" spans="3:27" x14ac:dyDescent="0.25">
      <c r="C91" s="1"/>
      <c r="D91" s="1"/>
      <c r="H91">
        <f t="shared" si="6"/>
        <v>0</v>
      </c>
      <c r="I91" s="1">
        <f t="shared" si="7"/>
        <v>0</v>
      </c>
      <c r="J91">
        <f t="shared" si="8"/>
        <v>0</v>
      </c>
      <c r="K91" s="1" t="e">
        <f>(I91/total!$H$196)/(LN(H91)-LN(H90))</f>
        <v>#NUM!</v>
      </c>
      <c r="L91">
        <f t="shared" si="5"/>
        <v>-2.2000000000000002</v>
      </c>
      <c r="M91" s="1" t="e">
        <f t="shared" si="9"/>
        <v>#DIV/0!</v>
      </c>
      <c r="N91" s="1" t="e">
        <f t="shared" si="10"/>
        <v>#DIV/0!</v>
      </c>
      <c r="S91" s="1"/>
      <c r="T91" s="1"/>
      <c r="U91" s="1"/>
      <c r="V91" s="1"/>
      <c r="W91" s="1"/>
      <c r="X91" s="1"/>
      <c r="Y91" s="1">
        <v>8.5194999999999993E-3</v>
      </c>
      <c r="Z91" s="1">
        <v>2.9093800000000001E-9</v>
      </c>
      <c r="AA91">
        <v>0.189</v>
      </c>
    </row>
    <row r="92" spans="3:27" x14ac:dyDescent="0.25">
      <c r="C92" s="1"/>
      <c r="D92" s="1"/>
      <c r="H92">
        <f t="shared" si="6"/>
        <v>0</v>
      </c>
      <c r="I92" s="1">
        <f t="shared" si="7"/>
        <v>0</v>
      </c>
      <c r="J92">
        <f t="shared" si="8"/>
        <v>0</v>
      </c>
      <c r="K92" s="1" t="e">
        <f>(I92/total!$H$196)/(LN(H92)-LN(H91))</f>
        <v>#NUM!</v>
      </c>
      <c r="L92">
        <f t="shared" si="5"/>
        <v>-2.2000000000000002</v>
      </c>
      <c r="M92" s="1" t="e">
        <f t="shared" si="9"/>
        <v>#DIV/0!</v>
      </c>
      <c r="N92" s="1" t="e">
        <f t="shared" si="10"/>
        <v>#DIV/0!</v>
      </c>
      <c r="S92" s="1"/>
      <c r="T92" s="1"/>
      <c r="U92" s="1"/>
      <c r="V92" s="1"/>
      <c r="W92" s="1"/>
      <c r="X92" s="1"/>
      <c r="Y92" s="1">
        <v>8.9236000000000003E-3</v>
      </c>
      <c r="Z92" s="1">
        <v>3.7406399999999996E-9</v>
      </c>
      <c r="AA92">
        <v>0.16669999999999999</v>
      </c>
    </row>
    <row r="93" spans="3:27" x14ac:dyDescent="0.25">
      <c r="C93" s="1"/>
      <c r="D93" s="1"/>
      <c r="H93">
        <f t="shared" si="6"/>
        <v>0</v>
      </c>
      <c r="I93" s="1">
        <f t="shared" si="7"/>
        <v>0</v>
      </c>
      <c r="J93">
        <f t="shared" si="8"/>
        <v>0</v>
      </c>
      <c r="K93" s="1" t="e">
        <f>(I93/total!$H$196)/(LN(H93)-LN(H92))</f>
        <v>#NUM!</v>
      </c>
      <c r="L93">
        <f t="shared" si="5"/>
        <v>-2.2000000000000002</v>
      </c>
      <c r="M93" s="1" t="e">
        <f t="shared" si="9"/>
        <v>#DIV/0!</v>
      </c>
      <c r="N93" s="1" t="e">
        <f t="shared" si="10"/>
        <v>#DIV/0!</v>
      </c>
      <c r="S93" s="1"/>
      <c r="T93" s="1"/>
      <c r="U93" s="1"/>
      <c r="V93" s="1"/>
      <c r="W93" s="1"/>
      <c r="X93" s="1"/>
      <c r="Y93" s="1">
        <v>9.3469E-3</v>
      </c>
      <c r="Z93" s="1">
        <v>2.9093800000000001E-9</v>
      </c>
      <c r="AA93">
        <v>0.189</v>
      </c>
    </row>
    <row r="94" spans="3:27" x14ac:dyDescent="0.25">
      <c r="C94" s="1"/>
      <c r="D94" s="1"/>
      <c r="H94">
        <f t="shared" si="6"/>
        <v>0</v>
      </c>
      <c r="I94" s="1">
        <f t="shared" si="7"/>
        <v>0</v>
      </c>
      <c r="J94">
        <f t="shared" si="8"/>
        <v>0</v>
      </c>
      <c r="K94" s="1" t="e">
        <f>(I94/total!$H$196)/(LN(H94)-LN(H93))</f>
        <v>#NUM!</v>
      </c>
      <c r="L94">
        <f t="shared" si="5"/>
        <v>-2.2000000000000002</v>
      </c>
      <c r="M94" s="1" t="e">
        <f t="shared" si="9"/>
        <v>#DIV/0!</v>
      </c>
      <c r="N94" s="1" t="e">
        <f t="shared" si="10"/>
        <v>#DIV/0!</v>
      </c>
      <c r="S94" s="1"/>
      <c r="T94" s="1"/>
      <c r="U94" s="1"/>
      <c r="V94" s="1"/>
      <c r="W94" s="1"/>
      <c r="X94" s="1"/>
      <c r="Y94" s="1">
        <v>9.7903E-3</v>
      </c>
      <c r="Z94" s="1">
        <v>4.4679800000000001E-9</v>
      </c>
      <c r="AA94">
        <v>0.1525</v>
      </c>
    </row>
    <row r="95" spans="3:27" x14ac:dyDescent="0.25">
      <c r="C95" s="1"/>
      <c r="D95" s="1"/>
      <c r="H95">
        <f t="shared" si="6"/>
        <v>0</v>
      </c>
      <c r="I95" s="1">
        <f t="shared" si="7"/>
        <v>0</v>
      </c>
      <c r="J95">
        <f t="shared" si="8"/>
        <v>0</v>
      </c>
      <c r="K95" s="1" t="e">
        <f>(I95/total!$H$196)/(LN(H95)-LN(H94))</f>
        <v>#NUM!</v>
      </c>
      <c r="L95">
        <f t="shared" si="5"/>
        <v>-2.2000000000000002</v>
      </c>
      <c r="M95" s="1" t="e">
        <f t="shared" si="9"/>
        <v>#DIV/0!</v>
      </c>
      <c r="N95" s="1" t="e">
        <f t="shared" si="10"/>
        <v>#DIV/0!</v>
      </c>
      <c r="S95" s="1"/>
      <c r="T95" s="1"/>
      <c r="U95" s="1"/>
      <c r="V95" s="1"/>
      <c r="W95" s="1"/>
      <c r="X95" s="1"/>
      <c r="Y95" s="1">
        <v>1.0255E-2</v>
      </c>
      <c r="Z95" s="1">
        <v>2.2859400000000001E-9</v>
      </c>
      <c r="AA95">
        <v>0.2132</v>
      </c>
    </row>
    <row r="96" spans="3:27" x14ac:dyDescent="0.25">
      <c r="C96" s="1"/>
      <c r="D96" s="1"/>
      <c r="H96">
        <f t="shared" si="6"/>
        <v>0</v>
      </c>
      <c r="I96" s="1">
        <f t="shared" si="7"/>
        <v>0</v>
      </c>
      <c r="J96">
        <f t="shared" si="8"/>
        <v>0</v>
      </c>
      <c r="K96" s="1" t="e">
        <f>(I96/total!$H$196)/(LN(H96)-LN(H95))</f>
        <v>#NUM!</v>
      </c>
      <c r="L96">
        <f t="shared" si="5"/>
        <v>-2.2000000000000002</v>
      </c>
      <c r="M96" s="1" t="e">
        <f t="shared" si="9"/>
        <v>#DIV/0!</v>
      </c>
      <c r="N96" s="1" t="e">
        <f t="shared" si="10"/>
        <v>#DIV/0!</v>
      </c>
      <c r="S96" s="1"/>
      <c r="T96" s="1"/>
      <c r="U96" s="1"/>
      <c r="V96" s="1"/>
      <c r="W96" s="1"/>
      <c r="X96" s="1"/>
      <c r="Y96" s="1">
        <v>1.0741000000000001E-2</v>
      </c>
      <c r="Z96" s="1">
        <v>4.4679800000000001E-9</v>
      </c>
      <c r="AA96">
        <v>0.1525</v>
      </c>
    </row>
    <row r="97" spans="3:27" x14ac:dyDescent="0.25">
      <c r="C97" s="1"/>
      <c r="D97" s="1"/>
      <c r="H97">
        <f t="shared" si="6"/>
        <v>0</v>
      </c>
      <c r="I97" s="1">
        <f t="shared" si="7"/>
        <v>0</v>
      </c>
      <c r="J97">
        <f t="shared" si="8"/>
        <v>0</v>
      </c>
      <c r="K97" s="1" t="e">
        <f>(I97/total!$H$196)/(LN(H97)-LN(H96))</f>
        <v>#NUM!</v>
      </c>
      <c r="L97">
        <f t="shared" si="5"/>
        <v>-2.2000000000000002</v>
      </c>
      <c r="M97" s="1" t="e">
        <f t="shared" si="9"/>
        <v>#DIV/0!</v>
      </c>
      <c r="N97" s="1" t="e">
        <f t="shared" si="10"/>
        <v>#DIV/0!</v>
      </c>
      <c r="S97" s="1"/>
      <c r="T97" s="1"/>
      <c r="U97" s="1"/>
      <c r="V97" s="1"/>
      <c r="W97" s="1"/>
      <c r="X97" s="1"/>
      <c r="Y97" s="1">
        <v>1.1251000000000001E-2</v>
      </c>
      <c r="Z97" s="1">
        <v>5.6109600000000002E-9</v>
      </c>
      <c r="AA97">
        <v>0.1361</v>
      </c>
    </row>
    <row r="98" spans="3:27" x14ac:dyDescent="0.25">
      <c r="C98" s="1"/>
      <c r="D98" s="1"/>
      <c r="H98">
        <f t="shared" si="6"/>
        <v>0</v>
      </c>
      <c r="I98" s="1">
        <f t="shared" si="7"/>
        <v>0</v>
      </c>
      <c r="J98">
        <f t="shared" si="8"/>
        <v>0</v>
      </c>
      <c r="K98" s="1" t="e">
        <f>(I98/total!$H$196)/(LN(H98)-LN(H97))</f>
        <v>#NUM!</v>
      </c>
      <c r="L98">
        <f t="shared" si="5"/>
        <v>-2.2000000000000002</v>
      </c>
      <c r="M98" s="1" t="e">
        <f t="shared" si="9"/>
        <v>#DIV/0!</v>
      </c>
      <c r="N98" s="1" t="e">
        <f t="shared" si="10"/>
        <v>#DIV/0!</v>
      </c>
      <c r="S98" s="1"/>
      <c r="T98" s="1"/>
      <c r="U98" s="1"/>
      <c r="V98" s="1"/>
      <c r="W98" s="1"/>
      <c r="X98" s="1"/>
      <c r="Y98" s="1">
        <v>1.1783999999999999E-2</v>
      </c>
      <c r="Z98" s="1">
        <v>5.1953299999999997E-9</v>
      </c>
      <c r="AA98">
        <v>0.1414</v>
      </c>
    </row>
    <row r="99" spans="3:27" x14ac:dyDescent="0.25">
      <c r="C99" s="1"/>
      <c r="D99" s="1"/>
      <c r="H99">
        <f t="shared" si="6"/>
        <v>0</v>
      </c>
      <c r="I99" s="1">
        <f t="shared" si="7"/>
        <v>0</v>
      </c>
      <c r="J99">
        <f t="shared" si="8"/>
        <v>0</v>
      </c>
      <c r="K99" s="1" t="e">
        <f>(I99/total!$H$196)/(LN(H99)-LN(H98))</f>
        <v>#NUM!</v>
      </c>
      <c r="L99">
        <f t="shared" si="5"/>
        <v>-2.2000000000000002</v>
      </c>
      <c r="M99" s="1" t="e">
        <f t="shared" si="9"/>
        <v>#DIV/0!</v>
      </c>
      <c r="N99" s="1" t="e">
        <f t="shared" si="10"/>
        <v>#DIV/0!</v>
      </c>
      <c r="S99" s="1"/>
      <c r="T99" s="1"/>
      <c r="U99" s="1"/>
      <c r="V99" s="1"/>
      <c r="W99" s="1"/>
      <c r="X99" s="1"/>
      <c r="Y99" s="1">
        <v>1.2343E-2</v>
      </c>
      <c r="Z99" s="1">
        <v>5.2992400000000004E-9</v>
      </c>
      <c r="AA99">
        <v>0.14000000000000001</v>
      </c>
    </row>
    <row r="100" spans="3:27" x14ac:dyDescent="0.25">
      <c r="C100" s="1"/>
      <c r="D100" s="1"/>
      <c r="H100">
        <f t="shared" si="6"/>
        <v>0</v>
      </c>
      <c r="I100" s="1">
        <f t="shared" si="7"/>
        <v>0</v>
      </c>
      <c r="J100">
        <f t="shared" si="8"/>
        <v>0</v>
      </c>
      <c r="K100" s="1" t="e">
        <f>(I100/total!$H$196)/(LN(H100)-LN(H99))</f>
        <v>#NUM!</v>
      </c>
      <c r="L100">
        <f t="shared" si="5"/>
        <v>-2.2000000000000002</v>
      </c>
      <c r="M100" s="1" t="e">
        <f t="shared" si="9"/>
        <v>#DIV/0!</v>
      </c>
      <c r="N100" s="1" t="e">
        <f t="shared" si="10"/>
        <v>#DIV/0!</v>
      </c>
      <c r="S100" s="1"/>
      <c r="T100" s="1"/>
      <c r="U100" s="1"/>
      <c r="V100" s="1"/>
      <c r="W100" s="1"/>
      <c r="X100" s="1"/>
      <c r="Y100" s="1">
        <v>1.2929E-2</v>
      </c>
      <c r="Z100" s="1">
        <v>4.6757999999999999E-9</v>
      </c>
      <c r="AA100">
        <v>0.14910000000000001</v>
      </c>
    </row>
    <row r="101" spans="3:27" x14ac:dyDescent="0.25">
      <c r="C101" s="1"/>
      <c r="D101" s="1"/>
      <c r="H101">
        <f t="shared" si="6"/>
        <v>0</v>
      </c>
      <c r="I101" s="1">
        <f t="shared" si="7"/>
        <v>0</v>
      </c>
      <c r="J101">
        <f t="shared" si="8"/>
        <v>0</v>
      </c>
      <c r="K101" s="1" t="e">
        <f>(I101/total!$H$196)/(LN(H101)-LN(H100))</f>
        <v>#NUM!</v>
      </c>
      <c r="L101">
        <f t="shared" si="5"/>
        <v>-2.2000000000000002</v>
      </c>
      <c r="M101" s="1" t="e">
        <f t="shared" si="9"/>
        <v>#DIV/0!</v>
      </c>
      <c r="N101" s="1" t="e">
        <f t="shared" si="10"/>
        <v>#DIV/0!</v>
      </c>
      <c r="S101" s="1"/>
      <c r="T101" s="1"/>
      <c r="U101" s="1"/>
      <c r="V101" s="1"/>
      <c r="W101" s="1"/>
      <c r="X101" s="1"/>
      <c r="Y101" s="1">
        <v>1.3542E-2</v>
      </c>
      <c r="Z101" s="1">
        <v>4.6757999999999999E-9</v>
      </c>
      <c r="AA101">
        <v>0.14910000000000001</v>
      </c>
    </row>
    <row r="102" spans="3:27" x14ac:dyDescent="0.25">
      <c r="C102" s="1"/>
      <c r="D102" s="1"/>
      <c r="H102">
        <f t="shared" si="6"/>
        <v>0</v>
      </c>
      <c r="I102" s="1">
        <f t="shared" si="7"/>
        <v>0</v>
      </c>
      <c r="J102">
        <f t="shared" si="8"/>
        <v>0</v>
      </c>
      <c r="K102" s="1" t="e">
        <f>(I102/total!$H$196)/(LN(H102)-LN(H101))</f>
        <v>#NUM!</v>
      </c>
      <c r="L102">
        <f t="shared" si="5"/>
        <v>-2.2000000000000002</v>
      </c>
      <c r="M102" s="1" t="e">
        <f t="shared" si="9"/>
        <v>#DIV/0!</v>
      </c>
      <c r="N102" s="1" t="e">
        <f t="shared" si="10"/>
        <v>#DIV/0!</v>
      </c>
      <c r="S102" s="1"/>
      <c r="T102" s="1"/>
      <c r="U102" s="1"/>
      <c r="V102" s="1"/>
      <c r="W102" s="1"/>
      <c r="X102" s="1"/>
      <c r="Y102" s="1">
        <v>1.4184E-2</v>
      </c>
      <c r="Z102" s="1">
        <v>5.8187700000000002E-9</v>
      </c>
      <c r="AA102">
        <v>0.1336</v>
      </c>
    </row>
    <row r="103" spans="3:27" x14ac:dyDescent="0.25">
      <c r="C103" s="1"/>
      <c r="D103" s="1"/>
      <c r="H103">
        <f t="shared" si="6"/>
        <v>0</v>
      </c>
      <c r="I103" s="1">
        <f t="shared" si="7"/>
        <v>0</v>
      </c>
      <c r="J103">
        <f t="shared" si="8"/>
        <v>0</v>
      </c>
      <c r="K103" s="1" t="e">
        <f>(I103/total!$H$196)/(LN(H103)-LN(H102))</f>
        <v>#NUM!</v>
      </c>
      <c r="L103">
        <f t="shared" si="5"/>
        <v>-2.2000000000000002</v>
      </c>
      <c r="M103" s="1" t="e">
        <f t="shared" si="9"/>
        <v>#DIV/0!</v>
      </c>
      <c r="N103" s="1" t="e">
        <f t="shared" si="10"/>
        <v>#DIV/0!</v>
      </c>
      <c r="S103" s="1"/>
      <c r="T103" s="1"/>
      <c r="U103" s="1"/>
      <c r="V103" s="1"/>
      <c r="W103" s="1"/>
      <c r="X103" s="1"/>
      <c r="Y103" s="1">
        <v>1.4857E-2</v>
      </c>
      <c r="Z103" s="1">
        <v>6.8578299999999997E-9</v>
      </c>
      <c r="AA103">
        <v>0.1231</v>
      </c>
    </row>
    <row r="104" spans="3:27" x14ac:dyDescent="0.25">
      <c r="C104" s="1"/>
      <c r="D104" s="1"/>
      <c r="H104">
        <f t="shared" si="6"/>
        <v>0</v>
      </c>
      <c r="I104" s="1">
        <f t="shared" si="7"/>
        <v>0</v>
      </c>
      <c r="J104">
        <f t="shared" si="8"/>
        <v>0</v>
      </c>
      <c r="K104" s="1" t="e">
        <f>(I104/total!$H$196)/(LN(H104)-LN(H103))</f>
        <v>#NUM!</v>
      </c>
      <c r="L104">
        <f t="shared" si="5"/>
        <v>-2.2000000000000002</v>
      </c>
      <c r="M104" s="1" t="e">
        <f t="shared" si="9"/>
        <v>#DIV/0!</v>
      </c>
      <c r="N104" s="1" t="e">
        <f t="shared" si="10"/>
        <v>#DIV/0!</v>
      </c>
      <c r="S104" s="1"/>
      <c r="T104" s="1"/>
      <c r="U104" s="1"/>
      <c r="V104" s="1"/>
      <c r="W104" s="1"/>
      <c r="X104" s="1"/>
      <c r="Y104" s="1">
        <v>1.5561999999999999E-2</v>
      </c>
      <c r="Z104" s="1">
        <v>5.6109600000000002E-9</v>
      </c>
      <c r="AA104">
        <v>0.1361</v>
      </c>
    </row>
    <row r="105" spans="3:27" x14ac:dyDescent="0.25">
      <c r="C105" s="1"/>
      <c r="D105" s="1"/>
      <c r="H105">
        <f t="shared" si="6"/>
        <v>0</v>
      </c>
      <c r="I105" s="1">
        <f t="shared" si="7"/>
        <v>0</v>
      </c>
      <c r="J105">
        <f t="shared" si="8"/>
        <v>0</v>
      </c>
      <c r="K105" s="1" t="e">
        <f>(I105/total!$H$196)/(LN(H105)-LN(H104))</f>
        <v>#NUM!</v>
      </c>
      <c r="L105">
        <f t="shared" si="5"/>
        <v>-2.2000000000000002</v>
      </c>
      <c r="M105" s="1" t="e">
        <f t="shared" si="9"/>
        <v>#DIV/0!</v>
      </c>
      <c r="N105" s="1" t="e">
        <f t="shared" si="10"/>
        <v>#DIV/0!</v>
      </c>
      <c r="S105" s="1"/>
      <c r="T105" s="1"/>
      <c r="U105" s="1"/>
      <c r="V105" s="1"/>
      <c r="W105" s="1"/>
      <c r="X105" s="1"/>
      <c r="Y105" s="1">
        <v>1.6299999999999999E-2</v>
      </c>
      <c r="Z105" s="1">
        <v>8.5203400000000004E-9</v>
      </c>
      <c r="AA105">
        <v>0.1104</v>
      </c>
    </row>
    <row r="106" spans="3:27" x14ac:dyDescent="0.25">
      <c r="C106" s="1"/>
      <c r="D106" s="1"/>
      <c r="H106">
        <f t="shared" si="6"/>
        <v>0</v>
      </c>
      <c r="I106" s="1">
        <f t="shared" si="7"/>
        <v>0</v>
      </c>
      <c r="J106">
        <f t="shared" si="8"/>
        <v>0</v>
      </c>
      <c r="K106" s="1" t="e">
        <f>(I106/total!$H$196)/(LN(H106)-LN(H105))</f>
        <v>#NUM!</v>
      </c>
      <c r="L106">
        <f t="shared" si="5"/>
        <v>-2.2000000000000002</v>
      </c>
      <c r="M106" s="1" t="e">
        <f t="shared" si="9"/>
        <v>#DIV/0!</v>
      </c>
      <c r="N106" s="1" t="e">
        <f t="shared" si="10"/>
        <v>#DIV/0!</v>
      </c>
      <c r="S106" s="1"/>
      <c r="T106" s="1"/>
      <c r="U106" s="1"/>
      <c r="V106" s="1"/>
      <c r="W106" s="1"/>
      <c r="X106" s="1"/>
      <c r="Y106" s="1">
        <v>1.7073000000000001E-2</v>
      </c>
      <c r="Z106" s="1">
        <v>7.2734600000000002E-9</v>
      </c>
      <c r="AA106">
        <v>0.1195</v>
      </c>
    </row>
    <row r="107" spans="3:27" x14ac:dyDescent="0.25">
      <c r="C107" s="1"/>
      <c r="D107" s="1"/>
      <c r="H107">
        <f t="shared" si="6"/>
        <v>0</v>
      </c>
      <c r="I107" s="1">
        <f t="shared" si="7"/>
        <v>0</v>
      </c>
      <c r="J107">
        <f t="shared" si="8"/>
        <v>0</v>
      </c>
      <c r="K107" s="1" t="e">
        <f>(I107/total!$H$196)/(LN(H107)-LN(H106))</f>
        <v>#NUM!</v>
      </c>
      <c r="L107">
        <f t="shared" si="5"/>
        <v>-2.2000000000000002</v>
      </c>
      <c r="M107" s="1" t="e">
        <f t="shared" si="9"/>
        <v>#DIV/0!</v>
      </c>
      <c r="N107" s="1" t="e">
        <f t="shared" si="10"/>
        <v>#DIV/0!</v>
      </c>
      <c r="S107" s="1"/>
      <c r="T107" s="1"/>
      <c r="U107" s="1"/>
      <c r="V107" s="1"/>
      <c r="W107" s="1"/>
      <c r="X107" s="1"/>
      <c r="Y107" s="1">
        <v>1.7883E-2</v>
      </c>
      <c r="Z107" s="1">
        <v>8.2086200000000005E-9</v>
      </c>
      <c r="AA107">
        <v>0.1125</v>
      </c>
    </row>
    <row r="108" spans="3:27" x14ac:dyDescent="0.25">
      <c r="C108" s="1"/>
      <c r="D108" s="1"/>
      <c r="H108">
        <f t="shared" si="6"/>
        <v>0</v>
      </c>
      <c r="I108" s="1">
        <f t="shared" si="7"/>
        <v>0</v>
      </c>
      <c r="J108">
        <f t="shared" si="8"/>
        <v>0</v>
      </c>
      <c r="K108" s="1" t="e">
        <f>(I108/total!$H$196)/(LN(H108)-LN(H107))</f>
        <v>#NUM!</v>
      </c>
      <c r="L108">
        <f t="shared" si="5"/>
        <v>-2.2000000000000002</v>
      </c>
      <c r="M108" s="1" t="e">
        <f t="shared" si="9"/>
        <v>#DIV/0!</v>
      </c>
      <c r="N108" s="1" t="e">
        <f t="shared" si="10"/>
        <v>#DIV/0!</v>
      </c>
      <c r="S108" s="1"/>
      <c r="T108" s="1"/>
      <c r="U108" s="1"/>
      <c r="V108" s="1"/>
      <c r="W108" s="1"/>
      <c r="X108" s="1"/>
      <c r="Y108" s="1">
        <v>1.8731000000000001E-2</v>
      </c>
      <c r="Z108" s="1">
        <v>8.4164300000000005E-9</v>
      </c>
      <c r="AA108">
        <v>0.1111</v>
      </c>
    </row>
    <row r="109" spans="3:27" x14ac:dyDescent="0.25">
      <c r="C109" s="1"/>
      <c r="D109" s="1"/>
      <c r="H109">
        <f t="shared" si="6"/>
        <v>0</v>
      </c>
      <c r="I109" s="1">
        <f t="shared" si="7"/>
        <v>0</v>
      </c>
      <c r="J109">
        <f t="shared" si="8"/>
        <v>0</v>
      </c>
      <c r="K109" s="1" t="e">
        <f>(I109/total!$H$196)/(LN(H109)-LN(H108))</f>
        <v>#NUM!</v>
      </c>
      <c r="L109">
        <f t="shared" si="5"/>
        <v>-2.2000000000000002</v>
      </c>
      <c r="M109" s="1" t="e">
        <f t="shared" si="9"/>
        <v>#DIV/0!</v>
      </c>
      <c r="N109" s="1" t="e">
        <f t="shared" si="10"/>
        <v>#DIV/0!</v>
      </c>
      <c r="S109" s="1"/>
      <c r="T109" s="1"/>
      <c r="U109" s="1"/>
      <c r="V109" s="1"/>
      <c r="W109" s="1"/>
      <c r="X109" s="1"/>
      <c r="Y109" s="1">
        <v>1.9619999999999999E-2</v>
      </c>
      <c r="Z109" s="1">
        <v>8.8320600000000002E-9</v>
      </c>
      <c r="AA109">
        <v>0.1085</v>
      </c>
    </row>
    <row r="110" spans="3:27" x14ac:dyDescent="0.25">
      <c r="C110" s="1"/>
      <c r="D110" s="1"/>
      <c r="H110">
        <f t="shared" si="6"/>
        <v>0</v>
      </c>
      <c r="I110" s="1">
        <f t="shared" si="7"/>
        <v>0</v>
      </c>
      <c r="J110">
        <f t="shared" si="8"/>
        <v>0</v>
      </c>
      <c r="K110" s="1" t="e">
        <f>(I110/total!$H$196)/(LN(H110)-LN(H109))</f>
        <v>#NUM!</v>
      </c>
      <c r="L110">
        <f t="shared" si="5"/>
        <v>-2.2000000000000002</v>
      </c>
      <c r="M110" s="1" t="e">
        <f t="shared" si="9"/>
        <v>#DIV/0!</v>
      </c>
      <c r="N110" s="1" t="e">
        <f t="shared" si="10"/>
        <v>#DIV/0!</v>
      </c>
      <c r="S110" s="1"/>
      <c r="T110" s="1"/>
      <c r="U110" s="1"/>
      <c r="V110" s="1"/>
      <c r="W110" s="1"/>
      <c r="X110" s="1"/>
      <c r="Y110" s="1">
        <v>2.0549999999999999E-2</v>
      </c>
      <c r="Z110" s="1">
        <v>9.7672199999999997E-9</v>
      </c>
      <c r="AA110">
        <v>0.1031</v>
      </c>
    </row>
    <row r="111" spans="3:27" x14ac:dyDescent="0.25">
      <c r="C111" s="1"/>
      <c r="D111" s="1"/>
      <c r="H111">
        <f t="shared" si="6"/>
        <v>0</v>
      </c>
      <c r="I111" s="1">
        <f t="shared" si="7"/>
        <v>0</v>
      </c>
      <c r="J111">
        <f t="shared" si="8"/>
        <v>0</v>
      </c>
      <c r="K111" s="1" t="e">
        <f>(I111/total!$H$196)/(LN(H111)-LN(H110))</f>
        <v>#NUM!</v>
      </c>
      <c r="L111">
        <f t="shared" si="5"/>
        <v>-2.2000000000000002</v>
      </c>
      <c r="M111" s="1" t="e">
        <f t="shared" si="9"/>
        <v>#DIV/0!</v>
      </c>
      <c r="N111" s="1" t="e">
        <f t="shared" si="10"/>
        <v>#DIV/0!</v>
      </c>
      <c r="S111" s="1"/>
      <c r="T111" s="1"/>
      <c r="U111" s="1"/>
      <c r="V111" s="1"/>
      <c r="W111" s="1"/>
      <c r="X111" s="1"/>
      <c r="Y111" s="1">
        <v>2.1524999999999999E-2</v>
      </c>
      <c r="Z111" s="1">
        <v>8.5203400000000004E-9</v>
      </c>
      <c r="AA111">
        <v>0.1104</v>
      </c>
    </row>
    <row r="112" spans="3:27" x14ac:dyDescent="0.25">
      <c r="C112" s="1"/>
      <c r="D112" s="1"/>
      <c r="H112">
        <f t="shared" si="6"/>
        <v>0</v>
      </c>
      <c r="I112" s="1">
        <f t="shared" si="7"/>
        <v>0</v>
      </c>
      <c r="J112">
        <f t="shared" si="8"/>
        <v>0</v>
      </c>
      <c r="K112" s="1" t="e">
        <f>(I112/total!$H$196)/(LN(H112)-LN(H111))</f>
        <v>#NUM!</v>
      </c>
      <c r="L112">
        <f t="shared" si="5"/>
        <v>-2.2000000000000002</v>
      </c>
      <c r="M112" s="1" t="e">
        <f t="shared" si="9"/>
        <v>#DIV/0!</v>
      </c>
      <c r="N112" s="1" t="e">
        <f t="shared" si="10"/>
        <v>#DIV/0!</v>
      </c>
      <c r="S112" s="1"/>
      <c r="T112" s="1"/>
      <c r="U112" s="1"/>
      <c r="V112" s="1"/>
      <c r="W112" s="1"/>
      <c r="X112" s="1"/>
      <c r="Y112" s="1">
        <v>2.2546E-2</v>
      </c>
      <c r="Z112" s="1">
        <v>8.5203400000000004E-9</v>
      </c>
      <c r="AA112">
        <v>0.1104</v>
      </c>
    </row>
    <row r="113" spans="3:27" x14ac:dyDescent="0.25">
      <c r="C113" s="1"/>
      <c r="D113" s="1"/>
      <c r="H113">
        <f t="shared" si="6"/>
        <v>0</v>
      </c>
      <c r="I113" s="1">
        <f t="shared" si="7"/>
        <v>0</v>
      </c>
      <c r="J113">
        <f t="shared" si="8"/>
        <v>0</v>
      </c>
      <c r="K113" s="1" t="e">
        <f>(I113/total!$H$196)/(LN(H113)-LN(H112))</f>
        <v>#NUM!</v>
      </c>
      <c r="L113">
        <f t="shared" si="5"/>
        <v>-2.2000000000000002</v>
      </c>
      <c r="M113" s="1" t="e">
        <f t="shared" si="9"/>
        <v>#DIV/0!</v>
      </c>
      <c r="N113" s="1" t="e">
        <f t="shared" si="10"/>
        <v>#DIV/0!</v>
      </c>
      <c r="S113" s="1"/>
      <c r="T113" s="1"/>
      <c r="U113" s="1"/>
      <c r="V113" s="1"/>
      <c r="W113" s="1"/>
      <c r="X113" s="1"/>
      <c r="Y113" s="1">
        <v>2.3616000000000002E-2</v>
      </c>
      <c r="Z113" s="1">
        <v>8.8320600000000002E-9</v>
      </c>
      <c r="AA113">
        <v>0.1085</v>
      </c>
    </row>
    <row r="114" spans="3:27" x14ac:dyDescent="0.25">
      <c r="C114" s="1"/>
      <c r="D114" s="1"/>
      <c r="H114">
        <f t="shared" si="6"/>
        <v>0</v>
      </c>
      <c r="I114" s="1">
        <f t="shared" si="7"/>
        <v>0</v>
      </c>
      <c r="J114">
        <f t="shared" si="8"/>
        <v>0</v>
      </c>
      <c r="K114" s="1" t="e">
        <f>(I114/total!$H$196)/(LN(H114)-LN(H113))</f>
        <v>#NUM!</v>
      </c>
      <c r="L114">
        <f t="shared" si="5"/>
        <v>-2.2000000000000002</v>
      </c>
      <c r="M114" s="1" t="e">
        <f t="shared" si="9"/>
        <v>#DIV/0!</v>
      </c>
      <c r="N114" s="1" t="e">
        <f t="shared" si="10"/>
        <v>#DIV/0!</v>
      </c>
      <c r="S114" s="1"/>
      <c r="T114" s="1"/>
      <c r="U114" s="1"/>
      <c r="V114" s="1"/>
      <c r="W114" s="1"/>
      <c r="X114" s="1"/>
      <c r="Y114" s="1">
        <v>2.4736000000000001E-2</v>
      </c>
      <c r="Z114" s="1">
        <v>1.00789E-8</v>
      </c>
      <c r="AA114">
        <v>0.10150000000000001</v>
      </c>
    </row>
    <row r="115" spans="3:27" x14ac:dyDescent="0.25">
      <c r="C115" s="1"/>
      <c r="D115" s="1"/>
      <c r="H115">
        <f t="shared" si="6"/>
        <v>0</v>
      </c>
      <c r="I115" s="1">
        <f t="shared" si="7"/>
        <v>0</v>
      </c>
      <c r="J115">
        <f t="shared" si="8"/>
        <v>0</v>
      </c>
      <c r="K115" s="1" t="e">
        <f>(I115/total!$H$196)/(LN(H115)-LN(H114))</f>
        <v>#NUM!</v>
      </c>
      <c r="L115">
        <f t="shared" si="5"/>
        <v>-2.2000000000000002</v>
      </c>
      <c r="M115" s="1" t="e">
        <f t="shared" si="9"/>
        <v>#DIV/0!</v>
      </c>
      <c r="N115" s="1" t="e">
        <f t="shared" si="10"/>
        <v>#DIV/0!</v>
      </c>
      <c r="S115" s="1"/>
      <c r="T115" s="1"/>
      <c r="U115" s="1"/>
      <c r="V115" s="1"/>
      <c r="W115" s="1"/>
      <c r="X115" s="1"/>
      <c r="Y115" s="1">
        <v>2.5909000000000001E-2</v>
      </c>
      <c r="Z115" s="1">
        <v>9.9750299999999996E-9</v>
      </c>
      <c r="AA115">
        <v>0.1021</v>
      </c>
    </row>
    <row r="116" spans="3:27" x14ac:dyDescent="0.25">
      <c r="C116" s="1"/>
      <c r="D116" s="1"/>
      <c r="H116">
        <f t="shared" si="6"/>
        <v>0</v>
      </c>
      <c r="I116" s="1">
        <f t="shared" si="7"/>
        <v>0</v>
      </c>
      <c r="J116">
        <f t="shared" si="8"/>
        <v>0</v>
      </c>
      <c r="K116" s="1" t="e">
        <f>(I116/total!$H$196)/(LN(H116)-LN(H115))</f>
        <v>#NUM!</v>
      </c>
      <c r="L116">
        <f t="shared" si="5"/>
        <v>-2.2000000000000002</v>
      </c>
      <c r="M116" s="1" t="e">
        <f t="shared" si="9"/>
        <v>#DIV/0!</v>
      </c>
      <c r="N116" s="1" t="e">
        <f t="shared" si="10"/>
        <v>#DIV/0!</v>
      </c>
      <c r="S116" s="1"/>
      <c r="T116" s="1"/>
      <c r="U116" s="1"/>
      <c r="V116" s="1"/>
      <c r="W116" s="1"/>
      <c r="X116" s="1"/>
      <c r="Y116" s="1">
        <v>2.7137999999999999E-2</v>
      </c>
      <c r="Z116" s="1">
        <v>8.9359700000000001E-9</v>
      </c>
      <c r="AA116">
        <v>0.10780000000000001</v>
      </c>
    </row>
    <row r="117" spans="3:27" x14ac:dyDescent="0.25">
      <c r="C117" s="1"/>
      <c r="D117" s="1"/>
      <c r="H117">
        <f t="shared" si="6"/>
        <v>0</v>
      </c>
      <c r="I117" s="1">
        <f t="shared" si="7"/>
        <v>0</v>
      </c>
      <c r="J117">
        <f t="shared" si="8"/>
        <v>0</v>
      </c>
      <c r="K117" s="1" t="e">
        <f>(I117/total!$H$196)/(LN(H117)-LN(H116))</f>
        <v>#NUM!</v>
      </c>
      <c r="L117">
        <f t="shared" si="5"/>
        <v>-2.2000000000000002</v>
      </c>
      <c r="M117" s="1" t="e">
        <f t="shared" si="9"/>
        <v>#DIV/0!</v>
      </c>
      <c r="N117" s="1" t="e">
        <f t="shared" si="10"/>
        <v>#DIV/0!</v>
      </c>
      <c r="S117" s="1"/>
      <c r="T117" s="1"/>
      <c r="U117" s="1"/>
      <c r="V117" s="1"/>
      <c r="W117" s="1"/>
      <c r="X117" s="1"/>
      <c r="Y117" s="1">
        <v>2.8424999999999999E-2</v>
      </c>
      <c r="Z117" s="1">
        <v>1.1429700000000001E-8</v>
      </c>
      <c r="AA117">
        <v>9.5299999999999996E-2</v>
      </c>
    </row>
    <row r="118" spans="3:27" x14ac:dyDescent="0.25">
      <c r="C118" s="1"/>
      <c r="D118" s="1"/>
      <c r="H118">
        <f t="shared" si="6"/>
        <v>0</v>
      </c>
      <c r="I118" s="1">
        <f t="shared" si="7"/>
        <v>0</v>
      </c>
      <c r="J118">
        <f t="shared" si="8"/>
        <v>0</v>
      </c>
      <c r="K118" s="1" t="e">
        <f>(I118/total!$H$196)/(LN(H118)-LN(H117))</f>
        <v>#NUM!</v>
      </c>
      <c r="L118" t="e">
        <f>300/H118^0.5</f>
        <v>#DIV/0!</v>
      </c>
      <c r="M118" s="1" t="e">
        <f t="shared" si="9"/>
        <v>#DIV/0!</v>
      </c>
      <c r="N118" s="1" t="e">
        <f t="shared" si="10"/>
        <v>#DIV/0!</v>
      </c>
      <c r="S118" s="1"/>
      <c r="T118" s="1"/>
      <c r="U118" s="1"/>
      <c r="V118" s="1"/>
      <c r="W118" s="1"/>
      <c r="X118" s="1"/>
      <c r="Y118" s="1">
        <v>2.9773999999999998E-2</v>
      </c>
      <c r="Z118" s="1">
        <v>1.31961E-8</v>
      </c>
      <c r="AA118">
        <v>8.8700000000000001E-2</v>
      </c>
    </row>
    <row r="119" spans="3:27" x14ac:dyDescent="0.25">
      <c r="C119" s="1"/>
      <c r="D119" s="1"/>
      <c r="H119">
        <f t="shared" si="6"/>
        <v>0</v>
      </c>
      <c r="I119" s="1">
        <f t="shared" si="7"/>
        <v>0</v>
      </c>
      <c r="J119">
        <f t="shared" si="8"/>
        <v>0</v>
      </c>
      <c r="K119" s="1" t="e">
        <f>(I119/total!$H$196)/(LN(H119)-LN(H118))</f>
        <v>#NUM!</v>
      </c>
      <c r="L119" t="e">
        <f t="shared" ref="L119:L182" si="11">300/H119^0.5</f>
        <v>#DIV/0!</v>
      </c>
      <c r="M119" s="1" t="e">
        <f t="shared" si="9"/>
        <v>#DIV/0!</v>
      </c>
      <c r="N119" s="1" t="e">
        <f t="shared" si="10"/>
        <v>#DIV/0!</v>
      </c>
      <c r="S119" s="1"/>
      <c r="T119" s="1"/>
      <c r="U119" s="1"/>
      <c r="V119" s="1"/>
      <c r="W119" s="1"/>
      <c r="X119" s="1"/>
      <c r="Y119" s="1">
        <v>3.1185999999999998E-2</v>
      </c>
      <c r="Z119" s="1">
        <v>1.1325800000000001E-8</v>
      </c>
      <c r="AA119">
        <v>9.5799999999999996E-2</v>
      </c>
    </row>
    <row r="120" spans="3:27" x14ac:dyDescent="0.25">
      <c r="C120" s="1"/>
      <c r="D120" s="1"/>
      <c r="H120">
        <f t="shared" si="6"/>
        <v>0</v>
      </c>
      <c r="I120" s="1">
        <f t="shared" si="7"/>
        <v>0</v>
      </c>
      <c r="J120">
        <f t="shared" si="8"/>
        <v>0</v>
      </c>
      <c r="K120" s="1" t="e">
        <f>(I120/total!$H$196)/(LN(H120)-LN(H119))</f>
        <v>#NUM!</v>
      </c>
      <c r="L120" t="e">
        <f t="shared" si="11"/>
        <v>#DIV/0!</v>
      </c>
      <c r="M120" s="1" t="e">
        <f t="shared" si="9"/>
        <v>#DIV/0!</v>
      </c>
      <c r="N120" s="1" t="e">
        <f t="shared" si="10"/>
        <v>#DIV/0!</v>
      </c>
      <c r="S120" s="1"/>
      <c r="T120" s="1"/>
      <c r="U120" s="1"/>
      <c r="V120" s="1"/>
      <c r="W120" s="1"/>
      <c r="X120" s="1"/>
      <c r="Y120" s="1">
        <v>3.2665E-2</v>
      </c>
      <c r="Z120" s="1">
        <v>1.3819600000000001E-8</v>
      </c>
      <c r="AA120">
        <v>8.6699999999999999E-2</v>
      </c>
    </row>
    <row r="121" spans="3:27" x14ac:dyDescent="0.25">
      <c r="C121" s="1"/>
      <c r="D121" s="1"/>
      <c r="H121">
        <f t="shared" si="6"/>
        <v>0</v>
      </c>
      <c r="I121" s="1">
        <f t="shared" si="7"/>
        <v>0</v>
      </c>
      <c r="J121">
        <f t="shared" si="8"/>
        <v>0</v>
      </c>
      <c r="K121" s="1" t="e">
        <f>(I121/total!$H$196)/(LN(H121)-LN(H120))</f>
        <v>#NUM!</v>
      </c>
      <c r="L121" t="e">
        <f t="shared" si="11"/>
        <v>#DIV/0!</v>
      </c>
      <c r="M121" s="1" t="e">
        <f t="shared" si="9"/>
        <v>#DIV/0!</v>
      </c>
      <c r="N121" s="1" t="e">
        <f t="shared" si="10"/>
        <v>#DIV/0!</v>
      </c>
      <c r="S121" s="1"/>
      <c r="T121" s="1"/>
      <c r="U121" s="1"/>
      <c r="V121" s="1"/>
      <c r="W121" s="1"/>
      <c r="X121" s="1"/>
      <c r="Y121" s="1">
        <v>3.4215000000000002E-2</v>
      </c>
      <c r="Z121" s="1">
        <v>1.1325800000000001E-8</v>
      </c>
      <c r="AA121">
        <v>9.5799999999999996E-2</v>
      </c>
    </row>
    <row r="122" spans="3:27" x14ac:dyDescent="0.25">
      <c r="C122" s="1"/>
      <c r="D122" s="1"/>
      <c r="H122">
        <f t="shared" si="6"/>
        <v>0</v>
      </c>
      <c r="I122" s="1">
        <f t="shared" si="7"/>
        <v>0</v>
      </c>
      <c r="J122">
        <f t="shared" si="8"/>
        <v>0</v>
      </c>
      <c r="K122" s="1" t="e">
        <f>(I122/total!$H$196)/(LN(H122)-LN(H121))</f>
        <v>#NUM!</v>
      </c>
      <c r="L122" t="e">
        <f t="shared" si="11"/>
        <v>#DIV/0!</v>
      </c>
      <c r="M122" s="1" t="e">
        <f t="shared" si="9"/>
        <v>#DIV/0!</v>
      </c>
      <c r="N122" s="1" t="e">
        <f t="shared" si="10"/>
        <v>#DIV/0!</v>
      </c>
      <c r="S122" s="1"/>
      <c r="T122" s="1"/>
      <c r="U122" s="1"/>
      <c r="V122" s="1"/>
      <c r="W122" s="1"/>
      <c r="X122" s="1"/>
      <c r="Y122" s="1">
        <v>3.5838000000000002E-2</v>
      </c>
      <c r="Z122" s="1">
        <v>1.4027400000000001E-8</v>
      </c>
      <c r="AA122">
        <v>8.6099999999999996E-2</v>
      </c>
    </row>
    <row r="123" spans="3:27" x14ac:dyDescent="0.25">
      <c r="C123" s="1"/>
      <c r="D123" s="1"/>
      <c r="H123">
        <f t="shared" si="6"/>
        <v>0</v>
      </c>
      <c r="I123" s="1">
        <f t="shared" si="7"/>
        <v>0</v>
      </c>
      <c r="J123">
        <f t="shared" si="8"/>
        <v>0</v>
      </c>
      <c r="K123" s="1" t="e">
        <f>(I123/total!$H$196)/(LN(H123)-LN(H122))</f>
        <v>#NUM!</v>
      </c>
      <c r="L123" t="e">
        <f t="shared" si="11"/>
        <v>#DIV/0!</v>
      </c>
      <c r="M123" s="1" t="e">
        <f t="shared" si="9"/>
        <v>#DIV/0!</v>
      </c>
      <c r="N123" s="1" t="e">
        <f t="shared" si="10"/>
        <v>#DIV/0!</v>
      </c>
      <c r="S123" s="1"/>
      <c r="T123" s="1"/>
      <c r="U123" s="1"/>
      <c r="V123" s="1"/>
      <c r="W123" s="1"/>
      <c r="X123" s="1"/>
      <c r="Y123" s="1">
        <v>3.7537000000000001E-2</v>
      </c>
      <c r="Z123" s="1">
        <v>1.5793800000000001E-8</v>
      </c>
      <c r="AA123">
        <v>8.1100000000000005E-2</v>
      </c>
    </row>
    <row r="124" spans="3:27" x14ac:dyDescent="0.25">
      <c r="C124" s="1"/>
      <c r="D124" s="1"/>
      <c r="H124">
        <f t="shared" si="6"/>
        <v>0</v>
      </c>
      <c r="I124" s="1">
        <f t="shared" si="7"/>
        <v>0</v>
      </c>
      <c r="J124">
        <f t="shared" si="8"/>
        <v>0</v>
      </c>
      <c r="K124" s="1" t="e">
        <f>(I124/total!$H$196)/(LN(H124)-LN(H123))</f>
        <v>#NUM!</v>
      </c>
      <c r="L124" t="e">
        <f t="shared" si="11"/>
        <v>#DIV/0!</v>
      </c>
      <c r="M124" s="1" t="e">
        <f t="shared" si="9"/>
        <v>#DIV/0!</v>
      </c>
      <c r="N124" s="1" t="e">
        <f t="shared" si="10"/>
        <v>#DIV/0!</v>
      </c>
      <c r="S124" s="1"/>
      <c r="T124" s="1"/>
      <c r="U124" s="1"/>
      <c r="V124" s="1"/>
      <c r="W124" s="1"/>
      <c r="X124" s="1"/>
      <c r="Y124" s="1">
        <v>3.9317999999999999E-2</v>
      </c>
      <c r="Z124" s="1">
        <v>1.8079700000000001E-8</v>
      </c>
      <c r="AA124">
        <v>7.5800000000000006E-2</v>
      </c>
    </row>
    <row r="125" spans="3:27" x14ac:dyDescent="0.25">
      <c r="C125" s="1"/>
      <c r="D125" s="1"/>
      <c r="H125">
        <f t="shared" si="6"/>
        <v>0</v>
      </c>
      <c r="I125" s="1">
        <f t="shared" si="7"/>
        <v>0</v>
      </c>
      <c r="J125">
        <f t="shared" si="8"/>
        <v>0</v>
      </c>
      <c r="K125" s="1" t="e">
        <f>(I125/total!$H$196)/(LN(H125)-LN(H124))</f>
        <v>#NUM!</v>
      </c>
      <c r="L125" t="e">
        <f t="shared" si="11"/>
        <v>#DIV/0!</v>
      </c>
      <c r="M125" s="1" t="e">
        <f t="shared" si="9"/>
        <v>#DIV/0!</v>
      </c>
      <c r="N125" s="1" t="e">
        <f t="shared" si="10"/>
        <v>#DIV/0!</v>
      </c>
      <c r="S125" s="1"/>
      <c r="T125" s="1"/>
      <c r="U125" s="1"/>
      <c r="V125" s="1"/>
      <c r="W125" s="1"/>
      <c r="X125" s="1"/>
      <c r="Y125" s="1">
        <v>4.1182999999999997E-2</v>
      </c>
      <c r="Z125" s="1">
        <v>1.6521100000000002E-8</v>
      </c>
      <c r="AA125">
        <v>7.9299999999999995E-2</v>
      </c>
    </row>
    <row r="126" spans="3:27" x14ac:dyDescent="0.25">
      <c r="C126" s="1"/>
      <c r="D126" s="1"/>
      <c r="H126">
        <f t="shared" si="6"/>
        <v>0</v>
      </c>
      <c r="I126" s="1">
        <f t="shared" si="7"/>
        <v>0</v>
      </c>
      <c r="J126">
        <f t="shared" si="8"/>
        <v>0</v>
      </c>
      <c r="K126" s="1" t="e">
        <f>(I126/total!$H$196)/(LN(H126)-LN(H125))</f>
        <v>#NUM!</v>
      </c>
      <c r="L126" t="e">
        <f t="shared" si="11"/>
        <v>#DIV/0!</v>
      </c>
      <c r="M126" s="1" t="e">
        <f t="shared" si="9"/>
        <v>#DIV/0!</v>
      </c>
      <c r="N126" s="1" t="e">
        <f t="shared" si="10"/>
        <v>#DIV/0!</v>
      </c>
      <c r="S126" s="1"/>
      <c r="T126" s="1"/>
      <c r="U126" s="1"/>
      <c r="V126" s="1"/>
      <c r="W126" s="1"/>
      <c r="X126" s="1"/>
      <c r="Y126" s="1">
        <v>4.3137000000000002E-2</v>
      </c>
      <c r="Z126" s="1">
        <v>1.6313300000000002E-8</v>
      </c>
      <c r="AA126">
        <v>7.9799999999999996E-2</v>
      </c>
    </row>
    <row r="127" spans="3:27" x14ac:dyDescent="0.25">
      <c r="C127" s="1"/>
      <c r="D127" s="1"/>
      <c r="H127">
        <f t="shared" si="6"/>
        <v>0</v>
      </c>
      <c r="I127" s="1">
        <f t="shared" si="7"/>
        <v>0</v>
      </c>
      <c r="J127">
        <f t="shared" si="8"/>
        <v>0</v>
      </c>
      <c r="K127" s="1" t="e">
        <f>(I127/total!$H$196)/(LN(H127)-LN(H126))</f>
        <v>#NUM!</v>
      </c>
      <c r="L127" t="e">
        <f t="shared" si="11"/>
        <v>#DIV/0!</v>
      </c>
      <c r="M127" s="1" t="e">
        <f t="shared" si="9"/>
        <v>#DIV/0!</v>
      </c>
      <c r="N127" s="1" t="e">
        <f t="shared" si="10"/>
        <v>#DIV/0!</v>
      </c>
      <c r="S127" s="1"/>
      <c r="T127" s="1"/>
      <c r="U127" s="1"/>
      <c r="V127" s="1"/>
      <c r="W127" s="1"/>
      <c r="X127" s="1"/>
      <c r="Y127" s="1">
        <v>4.5183000000000001E-2</v>
      </c>
      <c r="Z127" s="1">
        <v>1.92227E-8</v>
      </c>
      <c r="AA127">
        <v>7.3499999999999996E-2</v>
      </c>
    </row>
    <row r="128" spans="3:27" x14ac:dyDescent="0.25">
      <c r="C128" s="1"/>
      <c r="D128" s="1"/>
      <c r="H128">
        <f t="shared" si="6"/>
        <v>0</v>
      </c>
      <c r="I128" s="1">
        <f t="shared" si="7"/>
        <v>0</v>
      </c>
      <c r="J128">
        <f t="shared" si="8"/>
        <v>0</v>
      </c>
      <c r="K128" s="1" t="e">
        <f>(I128/total!$H$196)/(LN(H128)-LN(H127))</f>
        <v>#NUM!</v>
      </c>
      <c r="L128" t="e">
        <f t="shared" si="11"/>
        <v>#DIV/0!</v>
      </c>
      <c r="M128" s="1" t="e">
        <f t="shared" si="9"/>
        <v>#DIV/0!</v>
      </c>
      <c r="N128" s="1" t="e">
        <f t="shared" si="10"/>
        <v>#DIV/0!</v>
      </c>
      <c r="S128" s="1"/>
      <c r="T128" s="1"/>
      <c r="U128" s="1"/>
      <c r="V128" s="1"/>
      <c r="W128" s="1"/>
      <c r="X128" s="1"/>
      <c r="Y128" s="1">
        <v>4.7326E-2</v>
      </c>
      <c r="Z128" s="1">
        <v>1.92227E-8</v>
      </c>
      <c r="AA128">
        <v>7.3499999999999996E-2</v>
      </c>
    </row>
    <row r="129" spans="3:27" x14ac:dyDescent="0.25">
      <c r="C129" s="1"/>
      <c r="D129" s="1"/>
      <c r="H129">
        <f t="shared" si="6"/>
        <v>0</v>
      </c>
      <c r="I129" s="1">
        <f t="shared" si="7"/>
        <v>0</v>
      </c>
      <c r="J129">
        <f t="shared" si="8"/>
        <v>0</v>
      </c>
      <c r="K129" s="1" t="e">
        <f>(I129/total!$H$196)/(LN(H129)-LN(H128))</f>
        <v>#NUM!</v>
      </c>
      <c r="L129" t="e">
        <f t="shared" si="11"/>
        <v>#DIV/0!</v>
      </c>
      <c r="M129" s="1" t="e">
        <f t="shared" si="9"/>
        <v>#DIV/0!</v>
      </c>
      <c r="N129" s="1" t="e">
        <f t="shared" si="10"/>
        <v>#DIV/0!</v>
      </c>
      <c r="S129" s="1"/>
      <c r="T129" s="1"/>
      <c r="U129" s="1"/>
      <c r="V129" s="1"/>
      <c r="W129" s="1"/>
      <c r="X129" s="1"/>
      <c r="Y129" s="1">
        <v>4.9570999999999997E-2</v>
      </c>
      <c r="Z129" s="1">
        <v>2.0157899999999999E-8</v>
      </c>
      <c r="AA129">
        <v>7.1800000000000003E-2</v>
      </c>
    </row>
    <row r="130" spans="3:27" x14ac:dyDescent="0.25">
      <c r="C130" s="1"/>
      <c r="D130" s="1"/>
      <c r="H130">
        <f t="shared" si="6"/>
        <v>0</v>
      </c>
      <c r="I130" s="1">
        <f t="shared" si="7"/>
        <v>0</v>
      </c>
      <c r="J130">
        <f t="shared" si="8"/>
        <v>0</v>
      </c>
      <c r="K130" s="1" t="e">
        <f>(I130/total!$H$196)/(LN(H130)-LN(H129))</f>
        <v>#NUM!</v>
      </c>
      <c r="L130" t="e">
        <f t="shared" si="11"/>
        <v>#DIV/0!</v>
      </c>
      <c r="M130" s="1" t="e">
        <f t="shared" si="9"/>
        <v>#DIV/0!</v>
      </c>
      <c r="N130" s="1" t="e">
        <f t="shared" si="10"/>
        <v>#DIV/0!</v>
      </c>
      <c r="S130" s="1"/>
      <c r="T130" s="1"/>
      <c r="U130" s="1"/>
      <c r="V130" s="1"/>
      <c r="W130" s="1"/>
      <c r="X130" s="1"/>
      <c r="Y130" s="1">
        <v>5.1922000000000003E-2</v>
      </c>
      <c r="Z130" s="1">
        <v>2.1716500000000001E-8</v>
      </c>
      <c r="AA130">
        <v>6.9199999999999998E-2</v>
      </c>
    </row>
    <row r="131" spans="3:27" x14ac:dyDescent="0.25">
      <c r="C131" s="1"/>
      <c r="D131" s="1"/>
      <c r="H131">
        <f t="shared" si="6"/>
        <v>0</v>
      </c>
      <c r="I131" s="1">
        <f t="shared" si="7"/>
        <v>0</v>
      </c>
      <c r="J131">
        <f t="shared" si="8"/>
        <v>0</v>
      </c>
      <c r="K131" s="1" t="e">
        <f>(I131/total!$H$196)/(LN(H131)-LN(H130))</f>
        <v>#NUM!</v>
      </c>
      <c r="L131" t="e">
        <f t="shared" si="11"/>
        <v>#DIV/0!</v>
      </c>
      <c r="M131" s="1" t="e">
        <f t="shared" si="9"/>
        <v>#DIV/0!</v>
      </c>
      <c r="N131" s="1" t="e">
        <f t="shared" si="10"/>
        <v>#DIV/0!</v>
      </c>
      <c r="S131" s="1"/>
      <c r="T131" s="1"/>
      <c r="U131" s="1"/>
      <c r="V131" s="1"/>
      <c r="W131" s="1"/>
      <c r="X131" s="1"/>
      <c r="Y131" s="1">
        <v>5.4385000000000003E-2</v>
      </c>
      <c r="Z131" s="1">
        <v>2.0157899999999999E-8</v>
      </c>
      <c r="AA131">
        <v>7.1800000000000003E-2</v>
      </c>
    </row>
    <row r="132" spans="3:27" x14ac:dyDescent="0.25">
      <c r="C132" s="1"/>
      <c r="D132" s="1"/>
      <c r="H132">
        <f t="shared" si="6"/>
        <v>0</v>
      </c>
      <c r="I132" s="1">
        <f t="shared" si="7"/>
        <v>0</v>
      </c>
      <c r="J132">
        <f t="shared" si="8"/>
        <v>0</v>
      </c>
      <c r="K132" s="1" t="e">
        <f>(I132/total!$H$196)/(LN(H132)-LN(H131))</f>
        <v>#NUM!</v>
      </c>
      <c r="L132" t="e">
        <f t="shared" si="11"/>
        <v>#DIV/0!</v>
      </c>
      <c r="M132" s="1" t="e">
        <f t="shared" si="9"/>
        <v>#DIV/0!</v>
      </c>
      <c r="N132" s="1" t="e">
        <f t="shared" si="10"/>
        <v>#DIV/0!</v>
      </c>
      <c r="S132" s="1"/>
      <c r="T132" s="1"/>
      <c r="U132" s="1"/>
      <c r="V132" s="1"/>
      <c r="W132" s="1"/>
      <c r="X132" s="1"/>
      <c r="Y132" s="1">
        <v>5.6965000000000002E-2</v>
      </c>
      <c r="Z132" s="1">
        <v>2.1716500000000001E-8</v>
      </c>
      <c r="AA132">
        <v>6.9199999999999998E-2</v>
      </c>
    </row>
    <row r="133" spans="3:27" x14ac:dyDescent="0.25">
      <c r="C133" s="1"/>
      <c r="D133" s="1"/>
      <c r="H133">
        <f t="shared" si="6"/>
        <v>0</v>
      </c>
      <c r="I133" s="1">
        <f t="shared" si="7"/>
        <v>0</v>
      </c>
      <c r="J133">
        <f t="shared" si="8"/>
        <v>0</v>
      </c>
      <c r="K133" s="1" t="e">
        <f>(I133/total!$H$196)/(LN(H133)-LN(H132))</f>
        <v>#NUM!</v>
      </c>
      <c r="L133" t="e">
        <f t="shared" si="11"/>
        <v>#DIV/0!</v>
      </c>
      <c r="M133" s="1" t="e">
        <f t="shared" si="9"/>
        <v>#DIV/0!</v>
      </c>
      <c r="N133" s="1" t="e">
        <f t="shared" si="10"/>
        <v>#DIV/0!</v>
      </c>
      <c r="S133" s="1"/>
      <c r="T133" s="1"/>
      <c r="U133" s="1"/>
      <c r="V133" s="1"/>
      <c r="W133" s="1"/>
      <c r="X133" s="1"/>
      <c r="Y133" s="1">
        <v>5.9666999999999998E-2</v>
      </c>
      <c r="Z133" s="1">
        <v>2.0261799999999999E-8</v>
      </c>
      <c r="AA133">
        <v>7.1599999999999997E-2</v>
      </c>
    </row>
    <row r="134" spans="3:27" x14ac:dyDescent="0.25">
      <c r="C134" s="1"/>
      <c r="D134" s="1"/>
      <c r="H134">
        <f t="shared" ref="H134:H191" si="12">(C134*3/2)*1000</f>
        <v>0</v>
      </c>
      <c r="I134" s="1">
        <f t="shared" si="7"/>
        <v>0</v>
      </c>
      <c r="J134">
        <f t="shared" si="8"/>
        <v>0</v>
      </c>
      <c r="K134" s="1" t="e">
        <f>(I134/total!$H$196)/(LN(H134)-LN(H133))</f>
        <v>#NUM!</v>
      </c>
      <c r="L134" t="e">
        <f t="shared" si="11"/>
        <v>#DIV/0!</v>
      </c>
      <c r="M134" s="1" t="e">
        <f t="shared" si="9"/>
        <v>#DIV/0!</v>
      </c>
      <c r="N134" s="1" t="e">
        <f t="shared" si="10"/>
        <v>#DIV/0!</v>
      </c>
      <c r="S134" s="1"/>
      <c r="T134" s="1"/>
      <c r="U134" s="1"/>
      <c r="V134" s="1"/>
      <c r="W134" s="1"/>
      <c r="X134" s="1"/>
      <c r="Y134" s="1">
        <v>6.2496999999999997E-2</v>
      </c>
      <c r="Z134" s="1">
        <v>2.6288399999999999E-8</v>
      </c>
      <c r="AA134">
        <v>6.2899999999999998E-2</v>
      </c>
    </row>
    <row r="135" spans="3:27" x14ac:dyDescent="0.25">
      <c r="C135" s="1"/>
      <c r="D135" s="1"/>
      <c r="H135">
        <f t="shared" si="12"/>
        <v>0</v>
      </c>
      <c r="I135" s="1">
        <f t="shared" ref="I135:I191" si="13">D135*H135</f>
        <v>0</v>
      </c>
      <c r="J135">
        <f t="shared" ref="J135:J191" si="14">D135*((C135+C134)/2)^2</f>
        <v>0</v>
      </c>
      <c r="K135" s="1" t="e">
        <f>(I135/total!$H$196)/(LN(H135)-LN(H134))</f>
        <v>#NUM!</v>
      </c>
      <c r="L135" t="e">
        <f t="shared" si="11"/>
        <v>#DIV/0!</v>
      </c>
      <c r="M135" s="1" t="e">
        <f t="shared" ref="M135:M191" si="15">N135*I135/$I$196</f>
        <v>#DIV/0!</v>
      </c>
      <c r="N135" s="1" t="e">
        <f t="shared" ref="N135:N191" si="16">($O$1/H135)*(1-EXP(-$O$2*H135*H135-$O$3*H135^3))</f>
        <v>#DIV/0!</v>
      </c>
      <c r="S135" s="1"/>
      <c r="T135" s="1"/>
      <c r="U135" s="1"/>
      <c r="V135" s="1"/>
      <c r="W135" s="1"/>
      <c r="X135" s="1"/>
      <c r="Y135" s="1">
        <v>6.5461000000000005E-2</v>
      </c>
      <c r="Z135" s="1">
        <v>2.3379E-8</v>
      </c>
      <c r="AA135">
        <v>6.6699999999999995E-2</v>
      </c>
    </row>
    <row r="136" spans="3:27" x14ac:dyDescent="0.25">
      <c r="C136" s="1"/>
      <c r="D136" s="1"/>
      <c r="H136">
        <f t="shared" si="12"/>
        <v>0</v>
      </c>
      <c r="I136" s="1">
        <f t="shared" si="13"/>
        <v>0</v>
      </c>
      <c r="J136">
        <f t="shared" si="14"/>
        <v>0</v>
      </c>
      <c r="K136" s="1" t="e">
        <f>(I136/total!$H$196)/(LN(H136)-LN(H135))</f>
        <v>#NUM!</v>
      </c>
      <c r="L136" t="e">
        <f t="shared" si="11"/>
        <v>#DIV/0!</v>
      </c>
      <c r="M136" s="1" t="e">
        <f t="shared" si="15"/>
        <v>#DIV/0!</v>
      </c>
      <c r="N136" s="1" t="e">
        <f t="shared" si="16"/>
        <v>#DIV/0!</v>
      </c>
      <c r="S136" s="1"/>
      <c r="T136" s="1"/>
      <c r="U136" s="1"/>
      <c r="V136" s="1"/>
      <c r="W136" s="1"/>
      <c r="X136" s="1"/>
      <c r="Y136" s="1">
        <v>6.8566000000000002E-2</v>
      </c>
      <c r="Z136" s="1">
        <v>2.49376E-8</v>
      </c>
      <c r="AA136">
        <v>6.4500000000000002E-2</v>
      </c>
    </row>
    <row r="137" spans="3:27" x14ac:dyDescent="0.25">
      <c r="C137" s="1"/>
      <c r="D137" s="1"/>
      <c r="H137">
        <f t="shared" si="12"/>
        <v>0</v>
      </c>
      <c r="I137" s="1">
        <f t="shared" si="13"/>
        <v>0</v>
      </c>
      <c r="J137">
        <f t="shared" si="14"/>
        <v>0</v>
      </c>
      <c r="K137" s="1" t="e">
        <f>(I137/total!$H$196)/(LN(H137)-LN(H136))</f>
        <v>#NUM!</v>
      </c>
      <c r="L137" t="e">
        <f t="shared" si="11"/>
        <v>#DIV/0!</v>
      </c>
      <c r="M137" s="1" t="e">
        <f t="shared" si="15"/>
        <v>#DIV/0!</v>
      </c>
      <c r="N137" s="1" t="e">
        <f t="shared" si="16"/>
        <v>#DIV/0!</v>
      </c>
      <c r="S137" s="1"/>
      <c r="T137" s="1"/>
      <c r="U137" s="1"/>
      <c r="V137" s="1"/>
      <c r="W137" s="1"/>
      <c r="X137" s="1"/>
      <c r="Y137" s="1">
        <v>7.1818999999999994E-2</v>
      </c>
      <c r="Z137" s="1">
        <v>2.35868E-8</v>
      </c>
      <c r="AA137">
        <v>6.6400000000000001E-2</v>
      </c>
    </row>
    <row r="138" spans="3:27" x14ac:dyDescent="0.25">
      <c r="C138" s="1"/>
      <c r="D138" s="1"/>
      <c r="H138">
        <f t="shared" si="12"/>
        <v>0</v>
      </c>
      <c r="I138" s="1">
        <f t="shared" si="13"/>
        <v>0</v>
      </c>
      <c r="J138">
        <f t="shared" si="14"/>
        <v>0</v>
      </c>
      <c r="K138" s="1" t="e">
        <f>(I138/total!$H$196)/(LN(H138)-LN(H137))</f>
        <v>#NUM!</v>
      </c>
      <c r="L138" t="e">
        <f t="shared" si="11"/>
        <v>#DIV/0!</v>
      </c>
      <c r="M138" s="1" t="e">
        <f t="shared" si="15"/>
        <v>#DIV/0!</v>
      </c>
      <c r="N138" s="1" t="e">
        <f t="shared" si="16"/>
        <v>#DIV/0!</v>
      </c>
      <c r="S138" s="1"/>
      <c r="T138" s="1"/>
      <c r="U138" s="1"/>
      <c r="V138" s="1"/>
      <c r="W138" s="1"/>
      <c r="X138" s="1"/>
      <c r="Y138" s="1">
        <v>7.5225E-2</v>
      </c>
      <c r="Z138" s="1">
        <v>2.6080599999999999E-8</v>
      </c>
      <c r="AA138">
        <v>6.3100000000000003E-2</v>
      </c>
    </row>
    <row r="139" spans="3:27" x14ac:dyDescent="0.25">
      <c r="C139" s="1"/>
      <c r="D139" s="1"/>
      <c r="H139">
        <f t="shared" si="12"/>
        <v>0</v>
      </c>
      <c r="I139" s="1">
        <f t="shared" si="13"/>
        <v>0</v>
      </c>
      <c r="J139">
        <f t="shared" si="14"/>
        <v>0</v>
      </c>
      <c r="K139" s="1" t="e">
        <f>(I139/total!$H$196)/(LN(H139)-LN(H138))</f>
        <v>#NUM!</v>
      </c>
      <c r="L139" t="e">
        <f t="shared" si="11"/>
        <v>#DIV/0!</v>
      </c>
      <c r="M139" s="1" t="e">
        <f t="shared" si="15"/>
        <v>#DIV/0!</v>
      </c>
      <c r="N139" s="1" t="e">
        <f t="shared" si="16"/>
        <v>#DIV/0!</v>
      </c>
      <c r="S139" s="1"/>
      <c r="T139" s="1"/>
      <c r="U139" s="1"/>
      <c r="V139" s="1"/>
      <c r="W139" s="1"/>
      <c r="X139" s="1"/>
      <c r="Y139" s="1">
        <v>7.8794000000000003E-2</v>
      </c>
      <c r="Z139" s="1">
        <v>2.7847000000000001E-8</v>
      </c>
      <c r="AA139">
        <v>6.1100000000000002E-2</v>
      </c>
    </row>
    <row r="140" spans="3:27" x14ac:dyDescent="0.25">
      <c r="C140" s="1"/>
      <c r="D140" s="1"/>
      <c r="H140">
        <f t="shared" si="12"/>
        <v>0</v>
      </c>
      <c r="I140" s="1">
        <f t="shared" si="13"/>
        <v>0</v>
      </c>
      <c r="J140">
        <f t="shared" si="14"/>
        <v>0</v>
      </c>
      <c r="K140" s="1" t="e">
        <f>(I140/total!$H$196)/(LN(H140)-LN(H139))</f>
        <v>#NUM!</v>
      </c>
      <c r="L140" t="e">
        <f t="shared" si="11"/>
        <v>#DIV/0!</v>
      </c>
      <c r="M140" s="1" t="e">
        <f t="shared" si="15"/>
        <v>#DIV/0!</v>
      </c>
      <c r="N140" s="1" t="e">
        <f t="shared" si="16"/>
        <v>#DIV/0!</v>
      </c>
      <c r="S140" s="1"/>
      <c r="T140" s="1"/>
      <c r="U140" s="1"/>
      <c r="V140" s="1"/>
      <c r="W140" s="1"/>
      <c r="X140" s="1"/>
      <c r="Y140" s="1">
        <v>8.2530999999999993E-2</v>
      </c>
      <c r="Z140" s="1">
        <v>2.7639200000000001E-8</v>
      </c>
      <c r="AA140">
        <v>6.13E-2</v>
      </c>
    </row>
    <row r="141" spans="3:27" x14ac:dyDescent="0.25">
      <c r="C141" s="1"/>
      <c r="D141" s="1"/>
      <c r="H141">
        <f t="shared" si="12"/>
        <v>0</v>
      </c>
      <c r="I141" s="1">
        <f t="shared" si="13"/>
        <v>0</v>
      </c>
      <c r="J141">
        <f t="shared" si="14"/>
        <v>0</v>
      </c>
      <c r="K141" s="1" t="e">
        <f>(I141/total!$H$196)/(LN(H141)-LN(H140))</f>
        <v>#NUM!</v>
      </c>
      <c r="L141" t="e">
        <f t="shared" si="11"/>
        <v>#DIV/0!</v>
      </c>
      <c r="M141" s="1" t="e">
        <f t="shared" si="15"/>
        <v>#DIV/0!</v>
      </c>
      <c r="N141" s="1" t="e">
        <f t="shared" si="16"/>
        <v>#DIV/0!</v>
      </c>
      <c r="S141" s="1"/>
      <c r="T141" s="1"/>
      <c r="U141" s="1"/>
      <c r="V141" s="1"/>
      <c r="W141" s="1"/>
      <c r="X141" s="1"/>
      <c r="Y141" s="1">
        <v>8.6445999999999995E-2</v>
      </c>
      <c r="Z141" s="1">
        <v>2.93017E-8</v>
      </c>
      <c r="AA141">
        <v>5.9499999999999997E-2</v>
      </c>
    </row>
    <row r="142" spans="3:27" x14ac:dyDescent="0.25">
      <c r="C142" s="1"/>
      <c r="D142" s="1"/>
      <c r="H142">
        <f t="shared" si="12"/>
        <v>0</v>
      </c>
      <c r="I142" s="1">
        <f t="shared" si="13"/>
        <v>0</v>
      </c>
      <c r="J142">
        <f t="shared" si="14"/>
        <v>0</v>
      </c>
      <c r="K142" s="1" t="e">
        <f>(I142/total!$H$196)/(LN(H142)-LN(H141))</f>
        <v>#NUM!</v>
      </c>
      <c r="L142" t="e">
        <f t="shared" si="11"/>
        <v>#DIV/0!</v>
      </c>
      <c r="M142" s="1" t="e">
        <f t="shared" si="15"/>
        <v>#DIV/0!</v>
      </c>
      <c r="N142" s="1" t="e">
        <f t="shared" si="16"/>
        <v>#DIV/0!</v>
      </c>
      <c r="S142" s="1"/>
      <c r="T142" s="1"/>
      <c r="U142" s="1"/>
      <c r="V142" s="1"/>
      <c r="W142" s="1"/>
      <c r="X142" s="1"/>
      <c r="Y142" s="1">
        <v>9.0546000000000001E-2</v>
      </c>
      <c r="Z142" s="1">
        <v>3.0236799999999997E-8</v>
      </c>
      <c r="AA142">
        <v>5.8599999999999999E-2</v>
      </c>
    </row>
    <row r="143" spans="3:27" x14ac:dyDescent="0.25">
      <c r="C143" s="1"/>
      <c r="D143" s="1"/>
      <c r="H143">
        <f t="shared" si="12"/>
        <v>0</v>
      </c>
      <c r="I143" s="1">
        <f t="shared" si="13"/>
        <v>0</v>
      </c>
      <c r="J143">
        <f t="shared" si="14"/>
        <v>0</v>
      </c>
      <c r="K143" s="1" t="e">
        <f>(I143/total!$H$196)/(LN(H143)-LN(H142))</f>
        <v>#NUM!</v>
      </c>
      <c r="L143" t="e">
        <f t="shared" si="11"/>
        <v>#DIV/0!</v>
      </c>
      <c r="M143" s="1" t="e">
        <f t="shared" si="15"/>
        <v>#DIV/0!</v>
      </c>
      <c r="N143" s="1" t="e">
        <f t="shared" si="16"/>
        <v>#DIV/0!</v>
      </c>
      <c r="S143" s="1"/>
      <c r="T143" s="1"/>
      <c r="U143" s="1"/>
      <c r="V143" s="1"/>
      <c r="W143" s="1"/>
      <c r="X143" s="1"/>
      <c r="Y143" s="1">
        <v>9.4840999999999995E-2</v>
      </c>
      <c r="Z143" s="1">
        <v>3.2107100000000003E-8</v>
      </c>
      <c r="AA143">
        <v>5.6899999999999999E-2</v>
      </c>
    </row>
    <row r="144" spans="3:27" x14ac:dyDescent="0.25">
      <c r="C144" s="1"/>
      <c r="D144" s="1"/>
      <c r="H144">
        <f t="shared" si="12"/>
        <v>0</v>
      </c>
      <c r="I144" s="1">
        <f t="shared" si="13"/>
        <v>0</v>
      </c>
      <c r="J144">
        <f t="shared" si="14"/>
        <v>0</v>
      </c>
      <c r="K144" s="1" t="e">
        <f>(I144/total!$H$196)/(LN(H144)-LN(H143))</f>
        <v>#NUM!</v>
      </c>
      <c r="L144" t="e">
        <f t="shared" si="11"/>
        <v>#DIV/0!</v>
      </c>
      <c r="M144" s="1" t="e">
        <f t="shared" si="15"/>
        <v>#DIV/0!</v>
      </c>
      <c r="N144" s="1" t="e">
        <f t="shared" si="16"/>
        <v>#DIV/0!</v>
      </c>
      <c r="S144" s="1"/>
      <c r="T144" s="1"/>
      <c r="U144" s="1"/>
      <c r="V144" s="1"/>
      <c r="W144" s="1"/>
      <c r="X144" s="1"/>
      <c r="Y144" s="1">
        <v>9.9339999999999998E-2</v>
      </c>
      <c r="Z144" s="1">
        <v>3.0652399999999997E-8</v>
      </c>
      <c r="AA144">
        <v>5.8200000000000002E-2</v>
      </c>
    </row>
    <row r="145" spans="3:27" x14ac:dyDescent="0.25">
      <c r="C145" s="1"/>
      <c r="D145" s="1"/>
      <c r="H145">
        <f t="shared" si="12"/>
        <v>0</v>
      </c>
      <c r="I145" s="1">
        <f t="shared" si="13"/>
        <v>0</v>
      </c>
      <c r="J145">
        <f t="shared" si="14"/>
        <v>0</v>
      </c>
      <c r="K145" s="1" t="e">
        <f>(I145/total!$H$196)/(LN(H145)-LN(H144))</f>
        <v>#NUM!</v>
      </c>
      <c r="L145" t="e">
        <f t="shared" si="11"/>
        <v>#DIV/0!</v>
      </c>
      <c r="M145" s="1" t="e">
        <f t="shared" si="15"/>
        <v>#DIV/0!</v>
      </c>
      <c r="N145" s="1" t="e">
        <f t="shared" si="16"/>
        <v>#DIV/0!</v>
      </c>
      <c r="S145" s="1"/>
      <c r="T145" s="1"/>
      <c r="U145" s="1"/>
      <c r="V145" s="1"/>
      <c r="W145" s="1"/>
      <c r="X145" s="1"/>
      <c r="Y145" s="1">
        <v>0.10405</v>
      </c>
      <c r="Z145" s="1">
        <v>3.1379800000000003E-8</v>
      </c>
      <c r="AA145">
        <v>5.7500000000000002E-2</v>
      </c>
    </row>
    <row r="146" spans="3:27" x14ac:dyDescent="0.25">
      <c r="C146" s="1"/>
      <c r="D146" s="1"/>
      <c r="H146">
        <f t="shared" si="12"/>
        <v>0</v>
      </c>
      <c r="I146" s="1">
        <f t="shared" si="13"/>
        <v>0</v>
      </c>
      <c r="J146">
        <f t="shared" si="14"/>
        <v>0</v>
      </c>
      <c r="K146" s="1" t="e">
        <f>(I146/total!$H$196)/(LN(H146)-LN(H145))</f>
        <v>#NUM!</v>
      </c>
      <c r="L146" t="e">
        <f t="shared" si="11"/>
        <v>#DIV/0!</v>
      </c>
      <c r="M146" s="1" t="e">
        <f t="shared" si="15"/>
        <v>#DIV/0!</v>
      </c>
      <c r="N146" s="1" t="e">
        <f t="shared" si="16"/>
        <v>#DIV/0!</v>
      </c>
      <c r="S146" s="1"/>
      <c r="T146" s="1"/>
      <c r="U146" s="1"/>
      <c r="V146" s="1"/>
      <c r="W146" s="1"/>
      <c r="X146" s="1"/>
      <c r="Y146" s="1">
        <v>0.10899</v>
      </c>
      <c r="Z146" s="1">
        <v>3.57439E-8</v>
      </c>
      <c r="AA146">
        <v>5.3900000000000003E-2</v>
      </c>
    </row>
    <row r="147" spans="3:27" x14ac:dyDescent="0.25">
      <c r="C147" s="1"/>
      <c r="D147" s="1"/>
      <c r="H147">
        <f t="shared" si="12"/>
        <v>0</v>
      </c>
      <c r="I147" s="1">
        <f t="shared" si="13"/>
        <v>0</v>
      </c>
      <c r="J147">
        <f t="shared" si="14"/>
        <v>0</v>
      </c>
      <c r="K147" s="1" t="e">
        <f>(I147/total!$H$196)/(LN(H147)-LN(H146))</f>
        <v>#NUM!</v>
      </c>
      <c r="L147" t="e">
        <f t="shared" si="11"/>
        <v>#DIV/0!</v>
      </c>
      <c r="M147" s="1" t="e">
        <f t="shared" si="15"/>
        <v>#DIV/0!</v>
      </c>
      <c r="N147" s="1" t="e">
        <f t="shared" si="16"/>
        <v>#DIV/0!</v>
      </c>
      <c r="S147" s="1"/>
      <c r="T147" s="1"/>
      <c r="U147" s="1"/>
      <c r="V147" s="1"/>
      <c r="W147" s="1"/>
      <c r="X147" s="1"/>
      <c r="Y147" s="1">
        <v>0.11416</v>
      </c>
      <c r="Z147" s="1">
        <v>3.3977500000000001E-8</v>
      </c>
      <c r="AA147">
        <v>5.5300000000000002E-2</v>
      </c>
    </row>
    <row r="148" spans="3:27" x14ac:dyDescent="0.25">
      <c r="C148" s="1"/>
      <c r="D148" s="1"/>
      <c r="H148">
        <f t="shared" si="12"/>
        <v>0</v>
      </c>
      <c r="I148" s="1">
        <f t="shared" si="13"/>
        <v>0</v>
      </c>
      <c r="J148">
        <f t="shared" si="14"/>
        <v>0</v>
      </c>
      <c r="K148" s="1" t="e">
        <f>(I148/total!$H$196)/(LN(H148)-LN(H147))</f>
        <v>#NUM!</v>
      </c>
      <c r="L148" t="e">
        <f t="shared" si="11"/>
        <v>#DIV/0!</v>
      </c>
      <c r="M148" s="1" t="e">
        <f t="shared" si="15"/>
        <v>#DIV/0!</v>
      </c>
      <c r="N148" s="1" t="e">
        <f t="shared" si="16"/>
        <v>#DIV/0!</v>
      </c>
      <c r="S148" s="1"/>
      <c r="T148" s="1"/>
      <c r="U148" s="1"/>
      <c r="V148" s="1"/>
      <c r="W148" s="1"/>
      <c r="X148" s="1"/>
      <c r="Y148" s="1">
        <v>0.11957</v>
      </c>
      <c r="Z148" s="1">
        <v>3.9068899999999999E-8</v>
      </c>
      <c r="AA148">
        <v>5.16E-2</v>
      </c>
    </row>
    <row r="149" spans="3:27" x14ac:dyDescent="0.25">
      <c r="C149" s="1"/>
      <c r="D149" s="1"/>
      <c r="H149">
        <f t="shared" si="12"/>
        <v>0</v>
      </c>
      <c r="I149" s="1">
        <f t="shared" si="13"/>
        <v>0</v>
      </c>
      <c r="J149">
        <f t="shared" si="14"/>
        <v>0</v>
      </c>
      <c r="K149" s="1" t="e">
        <f>(I149/total!$H$196)/(LN(H149)-LN(H148))</f>
        <v>#NUM!</v>
      </c>
      <c r="L149" t="e">
        <f t="shared" si="11"/>
        <v>#DIV/0!</v>
      </c>
      <c r="M149" s="1" t="e">
        <f t="shared" si="15"/>
        <v>#DIV/0!</v>
      </c>
      <c r="N149" s="1" t="e">
        <f t="shared" si="16"/>
        <v>#DIV/0!</v>
      </c>
      <c r="S149" s="1"/>
      <c r="T149" s="1"/>
      <c r="U149" s="1"/>
      <c r="V149" s="1"/>
      <c r="W149" s="1"/>
      <c r="X149" s="1"/>
      <c r="Y149" s="1">
        <v>0.12523999999999999</v>
      </c>
      <c r="Z149" s="1">
        <v>3.3977500000000001E-8</v>
      </c>
      <c r="AA149">
        <v>5.5300000000000002E-2</v>
      </c>
    </row>
    <row r="150" spans="3:27" x14ac:dyDescent="0.25">
      <c r="C150" s="1"/>
      <c r="D150" s="1"/>
      <c r="H150">
        <f t="shared" si="12"/>
        <v>0</v>
      </c>
      <c r="I150" s="1">
        <f t="shared" si="13"/>
        <v>0</v>
      </c>
      <c r="J150">
        <f t="shared" si="14"/>
        <v>0</v>
      </c>
      <c r="K150" s="1" t="e">
        <f>(I150/total!$H$196)/(LN(H150)-LN(H149))</f>
        <v>#NUM!</v>
      </c>
      <c r="L150" t="e">
        <f t="shared" si="11"/>
        <v>#DIV/0!</v>
      </c>
      <c r="M150" s="1" t="e">
        <f t="shared" si="15"/>
        <v>#DIV/0!</v>
      </c>
      <c r="N150" s="1" t="e">
        <f t="shared" si="16"/>
        <v>#DIV/0!</v>
      </c>
      <c r="S150" s="1"/>
      <c r="T150" s="1"/>
      <c r="U150" s="1"/>
      <c r="V150" s="1"/>
      <c r="W150" s="1"/>
      <c r="X150" s="1"/>
      <c r="Y150" s="1">
        <v>0.13117999999999999</v>
      </c>
      <c r="Z150" s="1">
        <v>3.57439E-8</v>
      </c>
      <c r="AA150">
        <v>5.3900000000000003E-2</v>
      </c>
    </row>
    <row r="151" spans="3:27" x14ac:dyDescent="0.25">
      <c r="C151" s="1"/>
      <c r="D151" s="1"/>
      <c r="H151">
        <f t="shared" si="12"/>
        <v>0</v>
      </c>
      <c r="I151" s="1">
        <f t="shared" si="13"/>
        <v>0</v>
      </c>
      <c r="J151">
        <f t="shared" si="14"/>
        <v>0</v>
      </c>
      <c r="K151" s="1" t="e">
        <f>(I151/total!$H$196)/(LN(H151)-LN(H150))</f>
        <v>#NUM!</v>
      </c>
      <c r="L151" t="e">
        <f t="shared" si="11"/>
        <v>#DIV/0!</v>
      </c>
      <c r="M151" s="1" t="e">
        <f t="shared" si="15"/>
        <v>#DIV/0!</v>
      </c>
      <c r="N151" s="1" t="e">
        <f t="shared" si="16"/>
        <v>#DIV/0!</v>
      </c>
      <c r="S151" s="1"/>
      <c r="T151" s="1"/>
      <c r="U151" s="1"/>
      <c r="V151" s="1"/>
      <c r="W151" s="1"/>
      <c r="X151" s="1"/>
      <c r="Y151" s="1">
        <v>0.13741</v>
      </c>
      <c r="Z151" s="1">
        <v>3.64712E-8</v>
      </c>
      <c r="AA151">
        <v>5.3400000000000003E-2</v>
      </c>
    </row>
    <row r="152" spans="3:27" x14ac:dyDescent="0.25">
      <c r="C152" s="1"/>
      <c r="D152" s="1"/>
      <c r="H152">
        <f t="shared" si="12"/>
        <v>0</v>
      </c>
      <c r="I152" s="1">
        <f t="shared" si="13"/>
        <v>0</v>
      </c>
      <c r="J152">
        <f t="shared" si="14"/>
        <v>0</v>
      </c>
      <c r="K152" s="1" t="e">
        <f>(I152/total!$H$196)/(LN(H152)-LN(H151))</f>
        <v>#NUM!</v>
      </c>
      <c r="L152" t="e">
        <f t="shared" si="11"/>
        <v>#DIV/0!</v>
      </c>
      <c r="M152" s="1" t="e">
        <f t="shared" si="15"/>
        <v>#DIV/0!</v>
      </c>
      <c r="N152" s="1" t="e">
        <f t="shared" si="16"/>
        <v>#DIV/0!</v>
      </c>
      <c r="S152" s="1"/>
      <c r="T152" s="1"/>
      <c r="U152" s="1"/>
      <c r="V152" s="1"/>
      <c r="W152" s="1"/>
      <c r="X152" s="1"/>
      <c r="Y152" s="1">
        <v>0.14391999999999999</v>
      </c>
      <c r="Z152" s="1">
        <v>3.9692299999999999E-8</v>
      </c>
      <c r="AA152">
        <v>5.1200000000000002E-2</v>
      </c>
    </row>
    <row r="153" spans="3:27" x14ac:dyDescent="0.25">
      <c r="C153" s="1"/>
      <c r="D153" s="1"/>
      <c r="H153">
        <f t="shared" si="12"/>
        <v>0</v>
      </c>
      <c r="I153" s="1">
        <f t="shared" si="13"/>
        <v>0</v>
      </c>
      <c r="J153">
        <f t="shared" si="14"/>
        <v>0</v>
      </c>
      <c r="K153" s="1" t="e">
        <f>(I153/total!$H$196)/(LN(H153)-LN(H152))</f>
        <v>#NUM!</v>
      </c>
      <c r="L153" t="e">
        <f t="shared" si="11"/>
        <v>#DIV/0!</v>
      </c>
      <c r="M153" s="1" t="e">
        <f t="shared" si="15"/>
        <v>#DIV/0!</v>
      </c>
      <c r="N153" s="1" t="e">
        <f t="shared" si="16"/>
        <v>#DIV/0!</v>
      </c>
      <c r="S153" s="1"/>
      <c r="T153" s="1"/>
      <c r="U153" s="1"/>
      <c r="V153" s="1"/>
      <c r="W153" s="1"/>
      <c r="X153" s="1"/>
      <c r="Y153" s="1">
        <v>0.15075</v>
      </c>
      <c r="Z153" s="1">
        <v>3.9380599999999999E-8</v>
      </c>
      <c r="AA153">
        <v>5.1400000000000001E-2</v>
      </c>
    </row>
    <row r="154" spans="3:27" x14ac:dyDescent="0.25">
      <c r="C154" s="1"/>
      <c r="D154" s="1"/>
      <c r="H154">
        <f t="shared" si="12"/>
        <v>0</v>
      </c>
      <c r="I154" s="1">
        <f t="shared" si="13"/>
        <v>0</v>
      </c>
      <c r="J154">
        <f t="shared" si="14"/>
        <v>0</v>
      </c>
      <c r="K154" s="1" t="e">
        <f>(I154/total!$H$196)/(LN(H154)-LN(H153))</f>
        <v>#NUM!</v>
      </c>
      <c r="L154" t="e">
        <f t="shared" si="11"/>
        <v>#DIV/0!</v>
      </c>
      <c r="M154" s="1" t="e">
        <f t="shared" si="15"/>
        <v>#DIV/0!</v>
      </c>
      <c r="N154" s="1" t="e">
        <f t="shared" si="16"/>
        <v>#DIV/0!</v>
      </c>
      <c r="S154" s="1"/>
      <c r="T154" s="1"/>
      <c r="U154" s="1"/>
      <c r="V154" s="1"/>
      <c r="W154" s="1"/>
      <c r="X154" s="1"/>
      <c r="Y154" s="1">
        <v>0.15790000000000001</v>
      </c>
      <c r="Z154" s="1">
        <v>3.9692299999999999E-8</v>
      </c>
      <c r="AA154">
        <v>5.1200000000000002E-2</v>
      </c>
    </row>
    <row r="155" spans="3:27" x14ac:dyDescent="0.25">
      <c r="C155" s="1"/>
      <c r="D155" s="1"/>
      <c r="H155">
        <f t="shared" si="12"/>
        <v>0</v>
      </c>
      <c r="I155" s="1">
        <f t="shared" si="13"/>
        <v>0</v>
      </c>
      <c r="J155">
        <f t="shared" si="14"/>
        <v>0</v>
      </c>
      <c r="K155" s="1" t="e">
        <f>(I155/total!$H$196)/(LN(H155)-LN(H154))</f>
        <v>#NUM!</v>
      </c>
      <c r="L155" t="e">
        <f t="shared" si="11"/>
        <v>#DIV/0!</v>
      </c>
      <c r="M155" s="1" t="e">
        <f t="shared" si="15"/>
        <v>#DIV/0!</v>
      </c>
      <c r="N155" s="1" t="e">
        <f t="shared" si="16"/>
        <v>#DIV/0!</v>
      </c>
      <c r="S155" s="1"/>
      <c r="T155" s="1"/>
      <c r="U155" s="1"/>
      <c r="V155" s="1"/>
      <c r="W155" s="1"/>
      <c r="X155" s="1"/>
      <c r="Y155" s="1">
        <v>0.16539000000000001</v>
      </c>
      <c r="Z155" s="1">
        <v>4.3017299999999997E-8</v>
      </c>
      <c r="AA155">
        <v>4.9099999999999998E-2</v>
      </c>
    </row>
    <row r="156" spans="3:27" x14ac:dyDescent="0.25">
      <c r="C156" s="1"/>
      <c r="D156" s="1"/>
      <c r="H156">
        <f t="shared" si="12"/>
        <v>0</v>
      </c>
      <c r="I156" s="1">
        <f t="shared" si="13"/>
        <v>0</v>
      </c>
      <c r="J156">
        <f t="shared" si="14"/>
        <v>0</v>
      </c>
      <c r="K156" s="1" t="e">
        <f>(I156/total!$H$196)/(LN(H156)-LN(H155))</f>
        <v>#NUM!</v>
      </c>
      <c r="L156" t="e">
        <f t="shared" si="11"/>
        <v>#DIV/0!</v>
      </c>
      <c r="M156" s="1" t="e">
        <f t="shared" si="15"/>
        <v>#DIV/0!</v>
      </c>
      <c r="N156" s="1" t="e">
        <f t="shared" si="16"/>
        <v>#DIV/0!</v>
      </c>
      <c r="S156" s="1"/>
      <c r="T156" s="1"/>
      <c r="U156" s="1"/>
      <c r="V156" s="1"/>
      <c r="W156" s="1"/>
      <c r="X156" s="1"/>
      <c r="Y156" s="1">
        <v>0.17324000000000001</v>
      </c>
      <c r="Z156" s="1">
        <v>3.9276699999999999E-8</v>
      </c>
      <c r="AA156">
        <v>5.1400000000000001E-2</v>
      </c>
    </row>
    <row r="157" spans="3:27" x14ac:dyDescent="0.25">
      <c r="C157" s="1"/>
      <c r="D157" s="1"/>
      <c r="H157">
        <f t="shared" si="12"/>
        <v>0</v>
      </c>
      <c r="I157" s="1">
        <f t="shared" si="13"/>
        <v>0</v>
      </c>
      <c r="J157">
        <f t="shared" si="14"/>
        <v>0</v>
      </c>
      <c r="K157" s="1" t="e">
        <f>(I157/total!$H$196)/(LN(H157)-LN(H156))</f>
        <v>#NUM!</v>
      </c>
      <c r="L157" t="e">
        <f t="shared" si="11"/>
        <v>#DIV/0!</v>
      </c>
      <c r="M157" s="1" t="e">
        <f t="shared" si="15"/>
        <v>#DIV/0!</v>
      </c>
      <c r="N157" s="1" t="e">
        <f t="shared" si="16"/>
        <v>#DIV/0!</v>
      </c>
      <c r="S157" s="1"/>
      <c r="T157" s="1"/>
      <c r="U157" s="1"/>
      <c r="V157" s="1"/>
      <c r="W157" s="1"/>
      <c r="X157" s="1"/>
      <c r="Y157" s="1">
        <v>0.18146000000000001</v>
      </c>
      <c r="Z157" s="1">
        <v>4.2497799999999997E-8</v>
      </c>
      <c r="AA157">
        <v>4.9399999999999999E-2</v>
      </c>
    </row>
    <row r="158" spans="3:27" x14ac:dyDescent="0.25">
      <c r="C158" s="1"/>
      <c r="D158" s="1"/>
      <c r="H158">
        <f t="shared" si="12"/>
        <v>0</v>
      </c>
      <c r="I158" s="1">
        <f t="shared" si="13"/>
        <v>0</v>
      </c>
      <c r="J158">
        <f t="shared" si="14"/>
        <v>0</v>
      </c>
      <c r="K158" s="1" t="e">
        <f>(I158/total!$H$196)/(LN(H158)-LN(H157))</f>
        <v>#NUM!</v>
      </c>
      <c r="L158" t="e">
        <f t="shared" si="11"/>
        <v>#DIV/0!</v>
      </c>
      <c r="M158" s="1" t="e">
        <f t="shared" si="15"/>
        <v>#DIV/0!</v>
      </c>
      <c r="N158" s="1" t="e">
        <f t="shared" si="16"/>
        <v>#DIV/0!</v>
      </c>
      <c r="S158" s="1"/>
      <c r="T158" s="1"/>
      <c r="U158" s="1"/>
      <c r="V158" s="1"/>
      <c r="W158" s="1"/>
      <c r="X158" s="1"/>
      <c r="Y158" s="1">
        <v>0.19006000000000001</v>
      </c>
      <c r="Z158" s="1">
        <v>3.9068899999999999E-8</v>
      </c>
      <c r="AA158">
        <v>5.16E-2</v>
      </c>
    </row>
    <row r="159" spans="3:27" x14ac:dyDescent="0.25">
      <c r="C159" s="1"/>
      <c r="D159" s="1"/>
      <c r="H159">
        <f t="shared" si="12"/>
        <v>0</v>
      </c>
      <c r="I159" s="1">
        <f t="shared" si="13"/>
        <v>0</v>
      </c>
      <c r="J159">
        <f t="shared" si="14"/>
        <v>0</v>
      </c>
      <c r="K159" s="1" t="e">
        <f>(I159/total!$H$196)/(LN(H159)-LN(H158))</f>
        <v>#NUM!</v>
      </c>
      <c r="L159" t="e">
        <f t="shared" si="11"/>
        <v>#DIV/0!</v>
      </c>
      <c r="M159" s="1" t="e">
        <f t="shared" si="15"/>
        <v>#DIV/0!</v>
      </c>
      <c r="N159" s="1" t="e">
        <f t="shared" si="16"/>
        <v>#DIV/0!</v>
      </c>
      <c r="S159" s="1"/>
      <c r="T159" s="1"/>
      <c r="U159" s="1"/>
      <c r="V159" s="1"/>
      <c r="W159" s="1"/>
      <c r="X159" s="1"/>
      <c r="Y159" s="1">
        <v>0.19908000000000001</v>
      </c>
      <c r="Z159" s="1">
        <v>4.2601699999999997E-8</v>
      </c>
      <c r="AA159">
        <v>4.9399999999999999E-2</v>
      </c>
    </row>
    <row r="160" spans="3:27" x14ac:dyDescent="0.25">
      <c r="C160" s="1"/>
      <c r="D160" s="1"/>
      <c r="H160">
        <f t="shared" si="12"/>
        <v>0</v>
      </c>
      <c r="I160" s="1">
        <f t="shared" si="13"/>
        <v>0</v>
      </c>
      <c r="J160">
        <f t="shared" si="14"/>
        <v>0</v>
      </c>
      <c r="K160" s="1" t="e">
        <f>(I160/total!$H$196)/(LN(H160)-LN(H159))</f>
        <v>#NUM!</v>
      </c>
      <c r="L160" t="e">
        <f t="shared" si="11"/>
        <v>#DIV/0!</v>
      </c>
      <c r="M160" s="1" t="e">
        <f t="shared" si="15"/>
        <v>#DIV/0!</v>
      </c>
      <c r="N160" s="1" t="e">
        <f t="shared" si="16"/>
        <v>#DIV/0!</v>
      </c>
      <c r="S160" s="1"/>
      <c r="T160" s="1"/>
      <c r="U160" s="1"/>
      <c r="V160" s="1"/>
      <c r="W160" s="1"/>
      <c r="X160" s="1"/>
      <c r="Y160" s="1">
        <v>0.20852000000000001</v>
      </c>
      <c r="Z160" s="1">
        <v>4.2601699999999997E-8</v>
      </c>
      <c r="AA160">
        <v>4.9399999999999999E-2</v>
      </c>
    </row>
    <row r="161" spans="3:27" x14ac:dyDescent="0.25">
      <c r="C161" s="1"/>
      <c r="D161" s="1"/>
      <c r="H161">
        <f t="shared" si="12"/>
        <v>0</v>
      </c>
      <c r="I161" s="1">
        <f t="shared" si="13"/>
        <v>0</v>
      </c>
      <c r="J161">
        <f t="shared" si="14"/>
        <v>0</v>
      </c>
      <c r="K161" s="1" t="e">
        <f>(I161/total!$H$196)/(LN(H161)-LN(H160))</f>
        <v>#NUM!</v>
      </c>
      <c r="L161" t="e">
        <f t="shared" si="11"/>
        <v>#DIV/0!</v>
      </c>
      <c r="M161" s="1" t="e">
        <f t="shared" si="15"/>
        <v>#DIV/0!</v>
      </c>
      <c r="N161" s="1" t="e">
        <f t="shared" si="16"/>
        <v>#DIV/0!</v>
      </c>
      <c r="S161" s="1"/>
      <c r="T161" s="1"/>
      <c r="U161" s="1"/>
      <c r="V161" s="1"/>
      <c r="W161" s="1"/>
      <c r="X161" s="1"/>
      <c r="Y161" s="1">
        <v>0.21840999999999999</v>
      </c>
      <c r="Z161" s="1">
        <v>3.9796199999999999E-8</v>
      </c>
      <c r="AA161">
        <v>5.11E-2</v>
      </c>
    </row>
    <row r="162" spans="3:27" x14ac:dyDescent="0.25">
      <c r="C162" s="1"/>
      <c r="D162" s="1"/>
      <c r="H162">
        <f t="shared" si="12"/>
        <v>0</v>
      </c>
      <c r="I162" s="1">
        <f t="shared" si="13"/>
        <v>0</v>
      </c>
      <c r="J162">
        <f t="shared" si="14"/>
        <v>0</v>
      </c>
      <c r="K162" s="1" t="e">
        <f>(I162/total!$H$196)/(LN(H162)-LN(H161))</f>
        <v>#NUM!</v>
      </c>
      <c r="L162" t="e">
        <f t="shared" si="11"/>
        <v>#DIV/0!</v>
      </c>
      <c r="M162" s="1" t="e">
        <f t="shared" si="15"/>
        <v>#DIV/0!</v>
      </c>
      <c r="N162" s="1" t="e">
        <f t="shared" si="16"/>
        <v>#DIV/0!</v>
      </c>
      <c r="S162" s="1"/>
      <c r="T162" s="1"/>
      <c r="U162" s="1"/>
      <c r="V162" s="1"/>
      <c r="W162" s="1"/>
      <c r="X162" s="1"/>
      <c r="Y162" s="1">
        <v>0.22877</v>
      </c>
      <c r="Z162" s="1">
        <v>4.0939199999999998E-8</v>
      </c>
      <c r="AA162">
        <v>5.04E-2</v>
      </c>
    </row>
    <row r="163" spans="3:27" x14ac:dyDescent="0.25">
      <c r="C163" s="1"/>
      <c r="D163" s="1"/>
      <c r="H163">
        <f t="shared" si="12"/>
        <v>0</v>
      </c>
      <c r="I163" s="1">
        <f t="shared" si="13"/>
        <v>0</v>
      </c>
      <c r="J163">
        <f t="shared" si="14"/>
        <v>0</v>
      </c>
      <c r="K163" s="1" t="e">
        <f>(I163/total!$H$196)/(LN(H163)-LN(H162))</f>
        <v>#NUM!</v>
      </c>
      <c r="L163" t="e">
        <f t="shared" si="11"/>
        <v>#DIV/0!</v>
      </c>
      <c r="M163" s="1" t="e">
        <f t="shared" si="15"/>
        <v>#DIV/0!</v>
      </c>
      <c r="N163" s="1" t="e">
        <f t="shared" si="16"/>
        <v>#DIV/0!</v>
      </c>
      <c r="S163" s="1"/>
      <c r="T163" s="1"/>
      <c r="U163" s="1"/>
      <c r="V163" s="1"/>
      <c r="W163" s="1"/>
      <c r="X163" s="1"/>
      <c r="Y163" s="1">
        <v>0.23962</v>
      </c>
      <c r="Z163" s="1">
        <v>3.9068899999999999E-8</v>
      </c>
      <c r="AA163">
        <v>5.16E-2</v>
      </c>
    </row>
    <row r="164" spans="3:27" x14ac:dyDescent="0.25">
      <c r="C164" s="1"/>
      <c r="D164" s="1"/>
      <c r="H164">
        <f t="shared" si="12"/>
        <v>0</v>
      </c>
      <c r="I164" s="1">
        <f t="shared" si="13"/>
        <v>0</v>
      </c>
      <c r="J164">
        <f t="shared" si="14"/>
        <v>0</v>
      </c>
      <c r="K164" s="1" t="e">
        <f>(I164/total!$H$196)/(LN(H164)-LN(H163))</f>
        <v>#NUM!</v>
      </c>
      <c r="L164" t="e">
        <f t="shared" si="11"/>
        <v>#DIV/0!</v>
      </c>
      <c r="M164" s="1" t="e">
        <f t="shared" si="15"/>
        <v>#DIV/0!</v>
      </c>
      <c r="N164" s="1" t="e">
        <f t="shared" si="16"/>
        <v>#DIV/0!</v>
      </c>
      <c r="S164" s="1"/>
      <c r="T164" s="1"/>
      <c r="U164" s="1"/>
      <c r="V164" s="1"/>
      <c r="W164" s="1"/>
      <c r="X164" s="1"/>
      <c r="Y164" s="1">
        <v>0.25098999999999999</v>
      </c>
      <c r="Z164" s="1">
        <v>4.4472000000000003E-8</v>
      </c>
      <c r="AA164">
        <v>4.8300000000000003E-2</v>
      </c>
    </row>
    <row r="165" spans="3:27" x14ac:dyDescent="0.25">
      <c r="C165" s="1"/>
      <c r="D165" s="1"/>
      <c r="H165">
        <f t="shared" si="12"/>
        <v>0</v>
      </c>
      <c r="I165" s="1">
        <f t="shared" si="13"/>
        <v>0</v>
      </c>
      <c r="J165">
        <f t="shared" si="14"/>
        <v>0</v>
      </c>
      <c r="K165" s="1" t="e">
        <f>(I165/total!$H$196)/(LN(H165)-LN(H164))</f>
        <v>#NUM!</v>
      </c>
      <c r="L165" t="e">
        <f t="shared" si="11"/>
        <v>#DIV/0!</v>
      </c>
      <c r="M165" s="1" t="e">
        <f t="shared" si="15"/>
        <v>#DIV/0!</v>
      </c>
      <c r="N165" s="1" t="e">
        <f t="shared" si="16"/>
        <v>#DIV/0!</v>
      </c>
      <c r="S165" s="1"/>
      <c r="T165" s="1"/>
      <c r="U165" s="1"/>
      <c r="V165" s="1"/>
      <c r="W165" s="1"/>
      <c r="X165" s="1"/>
      <c r="Y165" s="1">
        <v>0.26289000000000001</v>
      </c>
      <c r="Z165" s="1">
        <v>4.2497799999999997E-8</v>
      </c>
      <c r="AA165">
        <v>4.9399999999999999E-2</v>
      </c>
    </row>
    <row r="166" spans="3:27" x14ac:dyDescent="0.25">
      <c r="C166" s="1"/>
      <c r="D166" s="1"/>
      <c r="H166">
        <f t="shared" si="12"/>
        <v>0</v>
      </c>
      <c r="I166" s="1">
        <f t="shared" si="13"/>
        <v>0</v>
      </c>
      <c r="J166">
        <f t="shared" si="14"/>
        <v>0</v>
      </c>
      <c r="K166" s="1" t="e">
        <f>(I166/total!$H$196)/(LN(H166)-LN(H165))</f>
        <v>#NUM!</v>
      </c>
      <c r="L166" t="e">
        <f t="shared" si="11"/>
        <v>#DIV/0!</v>
      </c>
      <c r="M166" s="1" t="e">
        <f t="shared" si="15"/>
        <v>#DIV/0!</v>
      </c>
      <c r="N166" s="1" t="e">
        <f t="shared" si="16"/>
        <v>#DIV/0!</v>
      </c>
      <c r="S166" s="1"/>
      <c r="T166" s="1"/>
      <c r="U166" s="1"/>
      <c r="V166" s="1"/>
      <c r="W166" s="1"/>
      <c r="X166" s="1"/>
      <c r="Y166" s="1">
        <v>0.27535999999999999</v>
      </c>
      <c r="Z166" s="1">
        <v>4.1770399999999998E-8</v>
      </c>
      <c r="AA166">
        <v>4.99E-2</v>
      </c>
    </row>
    <row r="167" spans="3:27" x14ac:dyDescent="0.25">
      <c r="C167" s="1"/>
      <c r="D167" s="1"/>
      <c r="H167">
        <f t="shared" si="12"/>
        <v>0</v>
      </c>
      <c r="I167" s="1">
        <f t="shared" si="13"/>
        <v>0</v>
      </c>
      <c r="J167">
        <f t="shared" si="14"/>
        <v>0</v>
      </c>
      <c r="K167" s="1" t="e">
        <f>(I167/total!$H$196)/(LN(H167)-LN(H166))</f>
        <v>#NUM!</v>
      </c>
      <c r="L167" t="e">
        <f t="shared" si="11"/>
        <v>#DIV/0!</v>
      </c>
      <c r="M167" s="1" t="e">
        <f t="shared" si="15"/>
        <v>#DIV/0!</v>
      </c>
      <c r="N167" s="1" t="e">
        <f t="shared" si="16"/>
        <v>#DIV/0!</v>
      </c>
      <c r="S167" s="1"/>
      <c r="T167" s="1"/>
      <c r="U167" s="1"/>
      <c r="V167" s="1"/>
      <c r="W167" s="1"/>
      <c r="X167" s="1"/>
      <c r="Y167" s="1">
        <v>0.28843000000000002</v>
      </c>
      <c r="Z167" s="1">
        <v>4.1354799999999998E-8</v>
      </c>
      <c r="AA167">
        <v>5.0099999999999999E-2</v>
      </c>
    </row>
    <row r="168" spans="3:27" x14ac:dyDescent="0.25">
      <c r="C168" s="1"/>
      <c r="D168" s="1"/>
      <c r="H168">
        <f t="shared" si="12"/>
        <v>0</v>
      </c>
      <c r="I168" s="1">
        <f t="shared" si="13"/>
        <v>0</v>
      </c>
      <c r="J168">
        <f t="shared" si="14"/>
        <v>0</v>
      </c>
      <c r="K168" s="1" t="e">
        <f>(I168/total!$H$196)/(LN(H168)-LN(H167))</f>
        <v>#NUM!</v>
      </c>
      <c r="L168" t="e">
        <f t="shared" si="11"/>
        <v>#DIV/0!</v>
      </c>
      <c r="M168" s="1" t="e">
        <f t="shared" si="15"/>
        <v>#DIV/0!</v>
      </c>
      <c r="N168" s="1" t="e">
        <f t="shared" si="16"/>
        <v>#DIV/0!</v>
      </c>
      <c r="S168" s="1"/>
      <c r="T168" s="1"/>
      <c r="U168" s="1"/>
      <c r="V168" s="1"/>
      <c r="W168" s="1"/>
      <c r="X168" s="1"/>
      <c r="Y168" s="1">
        <v>0.30210999999999999</v>
      </c>
      <c r="Z168" s="1">
        <v>4.84205E-8</v>
      </c>
      <c r="AA168">
        <v>4.6300000000000001E-2</v>
      </c>
    </row>
    <row r="169" spans="3:27" x14ac:dyDescent="0.25">
      <c r="C169" s="1"/>
      <c r="D169" s="1"/>
      <c r="H169">
        <f t="shared" si="12"/>
        <v>0</v>
      </c>
      <c r="I169" s="1">
        <f t="shared" si="13"/>
        <v>0</v>
      </c>
      <c r="J169">
        <f t="shared" si="14"/>
        <v>0</v>
      </c>
      <c r="K169" s="1" t="e">
        <f>(I169/total!$H$196)/(LN(H169)-LN(H168))</f>
        <v>#NUM!</v>
      </c>
      <c r="L169" t="e">
        <f t="shared" si="11"/>
        <v>#DIV/0!</v>
      </c>
      <c r="M169" s="1" t="e">
        <f t="shared" si="15"/>
        <v>#DIV/0!</v>
      </c>
      <c r="N169" s="1" t="e">
        <f t="shared" si="16"/>
        <v>#DIV/0!</v>
      </c>
      <c r="S169" s="1"/>
      <c r="T169" s="1"/>
      <c r="U169" s="1"/>
      <c r="V169" s="1"/>
      <c r="W169" s="1"/>
      <c r="X169" s="1"/>
      <c r="Y169" s="1">
        <v>0.31644</v>
      </c>
      <c r="Z169" s="1">
        <v>4.84205E-8</v>
      </c>
      <c r="AA169">
        <v>4.6300000000000001E-2</v>
      </c>
    </row>
    <row r="170" spans="3:27" x14ac:dyDescent="0.25">
      <c r="C170" s="1"/>
      <c r="D170" s="1"/>
      <c r="H170">
        <f t="shared" si="12"/>
        <v>0</v>
      </c>
      <c r="I170" s="1">
        <f t="shared" si="13"/>
        <v>0</v>
      </c>
      <c r="J170">
        <f t="shared" si="14"/>
        <v>0</v>
      </c>
      <c r="K170" s="1" t="e">
        <f>(I170/total!$H$196)/(LN(H170)-LN(H169))</f>
        <v>#NUM!</v>
      </c>
      <c r="L170" t="e">
        <f t="shared" si="11"/>
        <v>#DIV/0!</v>
      </c>
      <c r="M170" s="1" t="e">
        <f t="shared" si="15"/>
        <v>#DIV/0!</v>
      </c>
      <c r="N170" s="1" t="e">
        <f t="shared" si="16"/>
        <v>#DIV/0!</v>
      </c>
      <c r="S170" s="1"/>
      <c r="T170" s="1"/>
      <c r="U170" s="1"/>
      <c r="V170" s="1"/>
      <c r="W170" s="1"/>
      <c r="X170" s="1"/>
      <c r="Y170" s="1">
        <v>0.33145000000000002</v>
      </c>
      <c r="Z170" s="1">
        <v>4.4056400000000003E-8</v>
      </c>
      <c r="AA170">
        <v>4.8599999999999997E-2</v>
      </c>
    </row>
    <row r="171" spans="3:27" x14ac:dyDescent="0.25">
      <c r="C171" s="1"/>
      <c r="D171" s="1"/>
      <c r="H171">
        <f t="shared" si="12"/>
        <v>0</v>
      </c>
      <c r="I171" s="1">
        <f t="shared" si="13"/>
        <v>0</v>
      </c>
      <c r="J171">
        <f t="shared" si="14"/>
        <v>0</v>
      </c>
      <c r="K171" s="1" t="e">
        <f>(I171/total!$H$196)/(LN(H171)-LN(H170))</f>
        <v>#NUM!</v>
      </c>
      <c r="L171" t="e">
        <f t="shared" si="11"/>
        <v>#DIV/0!</v>
      </c>
      <c r="M171" s="1" t="e">
        <f t="shared" si="15"/>
        <v>#DIV/0!</v>
      </c>
      <c r="N171" s="1" t="e">
        <f t="shared" si="16"/>
        <v>#DIV/0!</v>
      </c>
      <c r="S171" s="1"/>
      <c r="T171" s="1"/>
      <c r="U171" s="1"/>
      <c r="V171" s="1"/>
      <c r="W171" s="1"/>
      <c r="X171" s="1"/>
      <c r="Y171" s="1">
        <v>0.34716999999999998</v>
      </c>
      <c r="Z171" s="1">
        <v>4.7381400000000001E-8</v>
      </c>
      <c r="AA171">
        <v>4.6800000000000001E-2</v>
      </c>
    </row>
    <row r="172" spans="3:27" x14ac:dyDescent="0.25">
      <c r="C172" s="1"/>
      <c r="D172" s="1"/>
      <c r="H172">
        <f t="shared" si="12"/>
        <v>0</v>
      </c>
      <c r="I172" s="1">
        <f t="shared" si="13"/>
        <v>0</v>
      </c>
      <c r="J172">
        <f t="shared" si="14"/>
        <v>0</v>
      </c>
      <c r="K172" s="1" t="e">
        <f>(I172/total!$H$196)/(LN(H172)-LN(H171))</f>
        <v>#NUM!</v>
      </c>
      <c r="L172" t="e">
        <f t="shared" si="11"/>
        <v>#DIV/0!</v>
      </c>
      <c r="M172" s="1" t="e">
        <f t="shared" si="15"/>
        <v>#DIV/0!</v>
      </c>
      <c r="N172" s="1" t="e">
        <f t="shared" si="16"/>
        <v>#DIV/0!</v>
      </c>
      <c r="S172" s="1"/>
      <c r="T172" s="1"/>
      <c r="U172" s="1"/>
      <c r="V172" s="1"/>
      <c r="W172" s="1"/>
      <c r="X172" s="1"/>
      <c r="Y172" s="1">
        <v>0.36364000000000002</v>
      </c>
      <c r="Z172" s="1">
        <v>4.1562599999999998E-8</v>
      </c>
      <c r="AA172">
        <v>0.05</v>
      </c>
    </row>
    <row r="173" spans="3:27" x14ac:dyDescent="0.25">
      <c r="C173" s="1"/>
      <c r="D173" s="1"/>
      <c r="H173">
        <f t="shared" si="12"/>
        <v>0</v>
      </c>
      <c r="I173" s="1">
        <f t="shared" si="13"/>
        <v>0</v>
      </c>
      <c r="J173">
        <f t="shared" si="14"/>
        <v>0</v>
      </c>
      <c r="K173" s="1" t="e">
        <f>(I173/total!$H$196)/(LN(H173)-LN(H172))</f>
        <v>#NUM!</v>
      </c>
      <c r="L173" t="e">
        <f t="shared" si="11"/>
        <v>#DIV/0!</v>
      </c>
      <c r="M173" s="1" t="e">
        <f t="shared" si="15"/>
        <v>#DIV/0!</v>
      </c>
      <c r="N173" s="1" t="e">
        <f t="shared" si="16"/>
        <v>#DIV/0!</v>
      </c>
      <c r="S173" s="1"/>
      <c r="T173" s="1"/>
      <c r="U173" s="1"/>
      <c r="V173" s="1"/>
      <c r="W173" s="1"/>
      <c r="X173" s="1"/>
      <c r="Y173" s="1">
        <v>0.38089000000000001</v>
      </c>
      <c r="Z173" s="1">
        <v>4.6965800000000001E-8</v>
      </c>
      <c r="AA173">
        <v>4.7E-2</v>
      </c>
    </row>
    <row r="174" spans="3:27" x14ac:dyDescent="0.25">
      <c r="C174" s="1"/>
      <c r="D174" s="1"/>
      <c r="H174">
        <f t="shared" si="12"/>
        <v>0</v>
      </c>
      <c r="I174" s="1">
        <f t="shared" si="13"/>
        <v>0</v>
      </c>
      <c r="J174">
        <f t="shared" si="14"/>
        <v>0</v>
      </c>
      <c r="K174" s="1" t="e">
        <f>(I174/total!$H$196)/(LN(H174)-LN(H173))</f>
        <v>#NUM!</v>
      </c>
      <c r="L174" t="e">
        <f t="shared" si="11"/>
        <v>#DIV/0!</v>
      </c>
      <c r="M174" s="1" t="e">
        <f t="shared" si="15"/>
        <v>#DIV/0!</v>
      </c>
      <c r="N174" s="1" t="e">
        <f t="shared" si="16"/>
        <v>#DIV/0!</v>
      </c>
      <c r="S174" s="1"/>
      <c r="T174" s="1"/>
      <c r="U174" s="1"/>
      <c r="V174" s="1"/>
      <c r="W174" s="1"/>
      <c r="X174" s="1"/>
      <c r="Y174" s="1">
        <v>0.39895000000000003</v>
      </c>
      <c r="Z174" s="1">
        <v>4.5303300000000002E-8</v>
      </c>
      <c r="AA174">
        <v>4.7899999999999998E-2</v>
      </c>
    </row>
    <row r="175" spans="3:27" x14ac:dyDescent="0.25">
      <c r="C175" s="1"/>
      <c r="D175" s="1"/>
      <c r="H175">
        <f t="shared" si="12"/>
        <v>0</v>
      </c>
      <c r="I175" s="1">
        <f t="shared" si="13"/>
        <v>0</v>
      </c>
      <c r="J175">
        <f t="shared" si="14"/>
        <v>0</v>
      </c>
      <c r="K175" s="1" t="e">
        <f>(I175/total!$H$196)/(LN(H175)-LN(H174))</f>
        <v>#NUM!</v>
      </c>
      <c r="L175" t="e">
        <f t="shared" si="11"/>
        <v>#DIV/0!</v>
      </c>
      <c r="M175" s="1" t="e">
        <f t="shared" si="15"/>
        <v>#DIV/0!</v>
      </c>
      <c r="N175" s="1" t="e">
        <f t="shared" si="16"/>
        <v>#DIV/0!</v>
      </c>
      <c r="S175" s="1"/>
      <c r="T175" s="1"/>
      <c r="U175" s="1"/>
      <c r="V175" s="1"/>
      <c r="W175" s="1"/>
      <c r="X175" s="1"/>
      <c r="Y175" s="1">
        <v>0.41787999999999997</v>
      </c>
      <c r="Z175" s="1">
        <v>4.7381400000000001E-8</v>
      </c>
      <c r="AA175">
        <v>4.6800000000000001E-2</v>
      </c>
    </row>
    <row r="176" spans="3:27" x14ac:dyDescent="0.25">
      <c r="C176" s="1"/>
      <c r="D176" s="1"/>
      <c r="H176">
        <f t="shared" si="12"/>
        <v>0</v>
      </c>
      <c r="I176" s="1">
        <f t="shared" si="13"/>
        <v>0</v>
      </c>
      <c r="J176">
        <f t="shared" si="14"/>
        <v>0</v>
      </c>
      <c r="K176" s="1" t="e">
        <f>(I176/total!$H$196)/(LN(H176)-LN(H175))</f>
        <v>#NUM!</v>
      </c>
      <c r="L176" t="e">
        <f t="shared" si="11"/>
        <v>#DIV/0!</v>
      </c>
      <c r="M176" s="1" t="e">
        <f t="shared" si="15"/>
        <v>#DIV/0!</v>
      </c>
      <c r="N176" s="1" t="e">
        <f t="shared" si="16"/>
        <v>#DIV/0!</v>
      </c>
      <c r="S176" s="1"/>
      <c r="T176" s="1"/>
      <c r="U176" s="1"/>
      <c r="V176" s="1"/>
      <c r="W176" s="1"/>
      <c r="X176" s="1"/>
      <c r="Y176" s="1">
        <v>0.43769999999999998</v>
      </c>
      <c r="Z176" s="1">
        <v>4.4991600000000002E-8</v>
      </c>
      <c r="AA176">
        <v>4.8099999999999997E-2</v>
      </c>
    </row>
    <row r="177" spans="3:27" x14ac:dyDescent="0.25">
      <c r="C177" s="1"/>
      <c r="D177" s="1"/>
      <c r="H177">
        <f t="shared" si="12"/>
        <v>0</v>
      </c>
      <c r="I177" s="1">
        <f t="shared" si="13"/>
        <v>0</v>
      </c>
      <c r="J177">
        <f t="shared" si="14"/>
        <v>0</v>
      </c>
      <c r="K177" s="1" t="e">
        <f>(I177/total!$H$196)/(LN(H177)-LN(H176))</f>
        <v>#NUM!</v>
      </c>
      <c r="L177" t="e">
        <f t="shared" si="11"/>
        <v>#DIV/0!</v>
      </c>
      <c r="M177" s="1" t="e">
        <f t="shared" si="15"/>
        <v>#DIV/0!</v>
      </c>
      <c r="N177" s="1" t="e">
        <f t="shared" si="16"/>
        <v>#DIV/0!</v>
      </c>
      <c r="S177" s="1"/>
      <c r="T177" s="1"/>
      <c r="U177" s="1"/>
      <c r="V177" s="1"/>
      <c r="W177" s="1"/>
      <c r="X177" s="1"/>
      <c r="Y177" s="1">
        <v>0.45845999999999998</v>
      </c>
      <c r="Z177" s="1">
        <v>4.3433000000000003E-8</v>
      </c>
      <c r="AA177">
        <v>4.8899999999999999E-2</v>
      </c>
    </row>
    <row r="178" spans="3:27" x14ac:dyDescent="0.25">
      <c r="C178" s="1"/>
      <c r="D178" s="1"/>
      <c r="H178">
        <f t="shared" si="12"/>
        <v>0</v>
      </c>
      <c r="I178" s="1">
        <f t="shared" si="13"/>
        <v>0</v>
      </c>
      <c r="J178">
        <f t="shared" si="14"/>
        <v>0</v>
      </c>
      <c r="K178" s="1" t="e">
        <f>(I178/total!$H$196)/(LN(H178)-LN(H177))</f>
        <v>#NUM!</v>
      </c>
      <c r="L178" t="e">
        <f t="shared" si="11"/>
        <v>#DIV/0!</v>
      </c>
      <c r="M178" s="1" t="e">
        <f t="shared" si="15"/>
        <v>#DIV/0!</v>
      </c>
      <c r="N178" s="1" t="e">
        <f t="shared" si="16"/>
        <v>#DIV/0!</v>
      </c>
      <c r="S178" s="1"/>
      <c r="T178" s="1"/>
      <c r="U178" s="1"/>
      <c r="V178" s="1"/>
      <c r="W178" s="1"/>
      <c r="X178" s="1"/>
      <c r="Y178" s="1">
        <v>0.48021000000000003</v>
      </c>
      <c r="Z178" s="1">
        <v>4.87322E-8</v>
      </c>
      <c r="AA178">
        <v>4.6199999999999998E-2</v>
      </c>
    </row>
    <row r="179" spans="3:27" x14ac:dyDescent="0.25">
      <c r="C179" s="1"/>
      <c r="D179" s="1"/>
      <c r="H179">
        <f t="shared" si="12"/>
        <v>0</v>
      </c>
      <c r="I179" s="1">
        <f t="shared" si="13"/>
        <v>0</v>
      </c>
      <c r="J179">
        <f t="shared" si="14"/>
        <v>0</v>
      </c>
      <c r="K179" s="1" t="e">
        <f>(I179/total!$H$196)/(LN(H179)-LN(H178))</f>
        <v>#NUM!</v>
      </c>
      <c r="L179" t="e">
        <f t="shared" si="11"/>
        <v>#DIV/0!</v>
      </c>
      <c r="M179" s="1" t="e">
        <f t="shared" si="15"/>
        <v>#DIV/0!</v>
      </c>
      <c r="N179" s="1" t="e">
        <f t="shared" si="16"/>
        <v>#DIV/0!</v>
      </c>
      <c r="S179" s="1"/>
      <c r="T179" s="1"/>
      <c r="U179" s="1"/>
      <c r="V179" s="1"/>
      <c r="W179" s="1"/>
      <c r="X179" s="1"/>
      <c r="Y179" s="1">
        <v>0.50297999999999998</v>
      </c>
      <c r="Z179" s="1">
        <v>4.6238400000000002E-8</v>
      </c>
      <c r="AA179">
        <v>4.7399999999999998E-2</v>
      </c>
    </row>
    <row r="180" spans="3:27" x14ac:dyDescent="0.25">
      <c r="C180" s="1"/>
      <c r="D180" s="1"/>
      <c r="H180">
        <f t="shared" si="12"/>
        <v>0</v>
      </c>
      <c r="I180" s="1">
        <f t="shared" si="13"/>
        <v>0</v>
      </c>
      <c r="J180">
        <f t="shared" si="14"/>
        <v>0</v>
      </c>
      <c r="K180" s="1" t="e">
        <f>(I180/total!$H$196)/(LN(H180)-LN(H179))</f>
        <v>#NUM!</v>
      </c>
      <c r="L180" t="e">
        <f t="shared" si="11"/>
        <v>#DIV/0!</v>
      </c>
      <c r="M180" s="1" t="e">
        <f t="shared" si="15"/>
        <v>#DIV/0!</v>
      </c>
      <c r="N180" s="1" t="e">
        <f t="shared" si="16"/>
        <v>#DIV/0!</v>
      </c>
      <c r="S180" s="1"/>
      <c r="T180" s="1"/>
      <c r="U180" s="1"/>
      <c r="V180" s="1"/>
      <c r="W180" s="1"/>
      <c r="X180" s="1"/>
      <c r="Y180" s="1">
        <v>0.52683999999999997</v>
      </c>
      <c r="Z180" s="1">
        <v>4.5718900000000002E-8</v>
      </c>
      <c r="AA180">
        <v>4.7699999999999999E-2</v>
      </c>
    </row>
    <row r="181" spans="3:27" x14ac:dyDescent="0.25">
      <c r="C181" s="1"/>
      <c r="D181" s="1"/>
      <c r="H181">
        <f t="shared" si="12"/>
        <v>0</v>
      </c>
      <c r="I181" s="1">
        <f t="shared" si="13"/>
        <v>0</v>
      </c>
      <c r="J181">
        <f t="shared" si="14"/>
        <v>0</v>
      </c>
      <c r="K181" s="1" t="e">
        <f>(I181/total!$H$196)/(LN(H181)-LN(H180))</f>
        <v>#NUM!</v>
      </c>
      <c r="L181" t="e">
        <f t="shared" si="11"/>
        <v>#DIV/0!</v>
      </c>
      <c r="M181" s="1" t="e">
        <f t="shared" si="15"/>
        <v>#DIV/0!</v>
      </c>
      <c r="N181" s="1" t="e">
        <f t="shared" si="16"/>
        <v>#DIV/0!</v>
      </c>
      <c r="S181" s="1"/>
      <c r="T181" s="1"/>
      <c r="U181" s="1"/>
      <c r="V181" s="1"/>
      <c r="W181" s="1"/>
      <c r="X181" s="1"/>
      <c r="Y181" s="1">
        <v>0.55183000000000004</v>
      </c>
      <c r="Z181" s="1">
        <v>4.5822800000000002E-8</v>
      </c>
      <c r="AA181">
        <v>4.7600000000000003E-2</v>
      </c>
    </row>
    <row r="182" spans="3:27" x14ac:dyDescent="0.25">
      <c r="C182" s="1"/>
      <c r="D182" s="1"/>
      <c r="H182">
        <f t="shared" si="12"/>
        <v>0</v>
      </c>
      <c r="I182" s="1">
        <f t="shared" si="13"/>
        <v>0</v>
      </c>
      <c r="J182">
        <f t="shared" si="14"/>
        <v>0</v>
      </c>
      <c r="K182" s="1" t="e">
        <f>(I182/total!$H$196)/(LN(H182)-LN(H181))</f>
        <v>#NUM!</v>
      </c>
      <c r="L182" t="e">
        <f t="shared" si="11"/>
        <v>#DIV/0!</v>
      </c>
      <c r="M182" s="1" t="e">
        <f t="shared" si="15"/>
        <v>#DIV/0!</v>
      </c>
      <c r="N182" s="1" t="e">
        <f t="shared" si="16"/>
        <v>#DIV/0!</v>
      </c>
      <c r="S182" s="1"/>
      <c r="T182" s="1"/>
      <c r="U182" s="1"/>
      <c r="V182" s="1"/>
      <c r="W182" s="1"/>
      <c r="X182" s="1"/>
      <c r="Y182" s="1">
        <v>0.57801000000000002</v>
      </c>
      <c r="Z182" s="1">
        <v>4.3952500000000003E-8</v>
      </c>
      <c r="AA182">
        <v>4.8599999999999997E-2</v>
      </c>
    </row>
    <row r="183" spans="3:27" x14ac:dyDescent="0.25">
      <c r="C183" s="1"/>
      <c r="D183" s="1"/>
      <c r="H183">
        <f t="shared" si="12"/>
        <v>0</v>
      </c>
      <c r="I183" s="1">
        <f t="shared" si="13"/>
        <v>0</v>
      </c>
      <c r="J183">
        <f t="shared" si="14"/>
        <v>0</v>
      </c>
      <c r="K183" s="1" t="e">
        <f>(I183/total!$H$196)/(LN(H183)-LN(H182))</f>
        <v>#NUM!</v>
      </c>
      <c r="L183" t="e">
        <f t="shared" ref="L183:L191" si="17">300/H183^0.5</f>
        <v>#DIV/0!</v>
      </c>
      <c r="M183" s="1" t="e">
        <f t="shared" si="15"/>
        <v>#DIV/0!</v>
      </c>
      <c r="N183" s="1" t="e">
        <f t="shared" si="16"/>
        <v>#DIV/0!</v>
      </c>
      <c r="S183" s="1"/>
      <c r="T183" s="1"/>
      <c r="U183" s="1"/>
      <c r="V183" s="1"/>
      <c r="W183" s="1"/>
      <c r="X183" s="1"/>
      <c r="Y183" s="1">
        <v>0.60541999999999996</v>
      </c>
      <c r="Z183" s="1">
        <v>4.6758000000000001E-8</v>
      </c>
      <c r="AA183">
        <v>4.7100000000000003E-2</v>
      </c>
    </row>
    <row r="184" spans="3:27" x14ac:dyDescent="0.25">
      <c r="C184" s="1"/>
      <c r="D184" s="1"/>
      <c r="H184">
        <f t="shared" si="12"/>
        <v>0</v>
      </c>
      <c r="I184" s="1">
        <f t="shared" si="13"/>
        <v>0</v>
      </c>
      <c r="J184">
        <f t="shared" si="14"/>
        <v>0</v>
      </c>
      <c r="K184" s="1" t="e">
        <f>(I184/total!$H$196)/(LN(H184)-LN(H183))</f>
        <v>#NUM!</v>
      </c>
      <c r="L184" t="e">
        <f t="shared" si="17"/>
        <v>#DIV/0!</v>
      </c>
      <c r="M184" s="1" t="e">
        <f t="shared" si="15"/>
        <v>#DIV/0!</v>
      </c>
      <c r="N184" s="1" t="e">
        <f t="shared" si="16"/>
        <v>#DIV/0!</v>
      </c>
      <c r="S184" s="1"/>
      <c r="T184" s="1"/>
      <c r="U184" s="1"/>
      <c r="V184" s="1"/>
      <c r="W184" s="1"/>
      <c r="X184" s="1"/>
      <c r="Y184" s="1">
        <v>0.63414000000000004</v>
      </c>
      <c r="Z184" s="1">
        <v>4.6342300000000002E-8</v>
      </c>
      <c r="AA184">
        <v>4.7399999999999998E-2</v>
      </c>
    </row>
    <row r="185" spans="3:27" x14ac:dyDescent="0.25">
      <c r="C185" s="1"/>
      <c r="D185" s="1"/>
      <c r="H185">
        <f t="shared" si="12"/>
        <v>0</v>
      </c>
      <c r="I185" s="1">
        <f t="shared" si="13"/>
        <v>0</v>
      </c>
      <c r="J185">
        <f t="shared" si="14"/>
        <v>0</v>
      </c>
      <c r="K185" s="1" t="e">
        <f>(I185/total!$H$196)/(LN(H185)-LN(H184))</f>
        <v>#NUM!</v>
      </c>
      <c r="L185" t="e">
        <f t="shared" si="17"/>
        <v>#DIV/0!</v>
      </c>
      <c r="M185" s="1" t="e">
        <f t="shared" si="15"/>
        <v>#DIV/0!</v>
      </c>
      <c r="N185" s="1" t="e">
        <f t="shared" si="16"/>
        <v>#DIV/0!</v>
      </c>
      <c r="S185" s="1"/>
      <c r="T185" s="1"/>
      <c r="U185" s="1"/>
      <c r="V185" s="1"/>
      <c r="W185" s="1"/>
      <c r="X185" s="1"/>
      <c r="Y185" s="1">
        <v>0.66422000000000003</v>
      </c>
      <c r="Z185" s="1">
        <v>4.2186099999999997E-8</v>
      </c>
      <c r="AA185">
        <v>4.9599999999999998E-2</v>
      </c>
    </row>
    <row r="186" spans="3:27" x14ac:dyDescent="0.25">
      <c r="C186" s="1"/>
      <c r="D186" s="1"/>
      <c r="H186">
        <f t="shared" si="12"/>
        <v>0</v>
      </c>
      <c r="I186" s="1">
        <f t="shared" si="13"/>
        <v>0</v>
      </c>
      <c r="J186">
        <f t="shared" si="14"/>
        <v>0</v>
      </c>
      <c r="K186" s="1" t="e">
        <f>(I186/total!$H$196)/(LN(H186)-LN(H185))</f>
        <v>#NUM!</v>
      </c>
      <c r="L186" t="e">
        <f t="shared" si="17"/>
        <v>#DIV/0!</v>
      </c>
      <c r="M186" s="1" t="e">
        <f t="shared" si="15"/>
        <v>#DIV/0!</v>
      </c>
      <c r="N186" s="1" t="e">
        <f t="shared" si="16"/>
        <v>#DIV/0!</v>
      </c>
      <c r="S186" s="1"/>
      <c r="T186" s="1"/>
      <c r="U186" s="1"/>
      <c r="V186" s="1"/>
      <c r="W186" s="1"/>
      <c r="X186" s="1"/>
      <c r="Y186" s="1">
        <v>0.69572999999999996</v>
      </c>
      <c r="Z186" s="1">
        <v>3.9796199999999999E-8</v>
      </c>
      <c r="AA186">
        <v>5.11E-2</v>
      </c>
    </row>
    <row r="187" spans="3:27" x14ac:dyDescent="0.25">
      <c r="C187" s="1"/>
      <c r="D187" s="1"/>
      <c r="H187">
        <f t="shared" si="12"/>
        <v>0</v>
      </c>
      <c r="I187" s="1">
        <f t="shared" si="13"/>
        <v>0</v>
      </c>
      <c r="J187">
        <f t="shared" si="14"/>
        <v>0</v>
      </c>
      <c r="K187" s="1" t="e">
        <f>(I187/total!$H$196)/(LN(H187)-LN(H186))</f>
        <v>#NUM!</v>
      </c>
      <c r="L187" t="e">
        <f t="shared" si="17"/>
        <v>#DIV/0!</v>
      </c>
      <c r="M187" s="1" t="e">
        <f t="shared" si="15"/>
        <v>#DIV/0!</v>
      </c>
      <c r="N187" s="1" t="e">
        <f t="shared" si="16"/>
        <v>#DIV/0!</v>
      </c>
      <c r="S187" s="1"/>
      <c r="T187" s="1"/>
      <c r="U187" s="1"/>
      <c r="V187" s="1"/>
      <c r="W187" s="1"/>
      <c r="X187" s="1"/>
      <c r="Y187" s="1">
        <v>0.72872999999999999</v>
      </c>
      <c r="Z187" s="1">
        <v>4.0627499999999998E-8</v>
      </c>
      <c r="AA187">
        <v>5.0599999999999999E-2</v>
      </c>
    </row>
    <row r="188" spans="3:27" x14ac:dyDescent="0.25">
      <c r="C188" s="1"/>
      <c r="D188" s="1"/>
      <c r="H188">
        <f t="shared" si="12"/>
        <v>0</v>
      </c>
      <c r="I188" s="1">
        <f t="shared" si="13"/>
        <v>0</v>
      </c>
      <c r="J188">
        <f t="shared" si="14"/>
        <v>0</v>
      </c>
      <c r="K188" s="1" t="e">
        <f>(I188/total!$H$196)/(LN(H188)-LN(H187))</f>
        <v>#NUM!</v>
      </c>
      <c r="L188" t="e">
        <f t="shared" si="17"/>
        <v>#DIV/0!</v>
      </c>
      <c r="M188" s="1" t="e">
        <f t="shared" si="15"/>
        <v>#DIV/0!</v>
      </c>
      <c r="N188" s="1" t="e">
        <f t="shared" si="16"/>
        <v>#DIV/0!</v>
      </c>
      <c r="S188" s="1"/>
      <c r="T188" s="1"/>
      <c r="U188" s="1"/>
      <c r="V188" s="1"/>
      <c r="W188" s="1"/>
      <c r="X188" s="1"/>
      <c r="Y188" s="1">
        <v>0.76329999999999998</v>
      </c>
      <c r="Z188" s="1">
        <v>3.65751E-8</v>
      </c>
      <c r="AA188">
        <v>5.33E-2</v>
      </c>
    </row>
    <row r="189" spans="3:27" x14ac:dyDescent="0.25">
      <c r="C189" s="1"/>
      <c r="D189" s="1"/>
      <c r="H189">
        <f t="shared" si="12"/>
        <v>0</v>
      </c>
      <c r="I189" s="1">
        <f t="shared" si="13"/>
        <v>0</v>
      </c>
      <c r="J189">
        <f t="shared" si="14"/>
        <v>0</v>
      </c>
      <c r="K189" s="1" t="e">
        <f>(I189/total!$H$196)/(LN(H189)-LN(H188))</f>
        <v>#NUM!</v>
      </c>
      <c r="L189" t="e">
        <f t="shared" si="17"/>
        <v>#DIV/0!</v>
      </c>
      <c r="M189" s="1" t="e">
        <f t="shared" si="15"/>
        <v>#DIV/0!</v>
      </c>
      <c r="N189" s="1" t="e">
        <f t="shared" si="16"/>
        <v>#DIV/0!</v>
      </c>
      <c r="S189" s="1"/>
      <c r="T189" s="1"/>
      <c r="U189" s="1"/>
      <c r="V189" s="1"/>
      <c r="W189" s="1"/>
      <c r="X189" s="1"/>
      <c r="Y189" s="1">
        <v>0.79949999999999999</v>
      </c>
      <c r="Z189" s="1">
        <v>3.62634E-8</v>
      </c>
      <c r="AA189">
        <v>5.3499999999999999E-2</v>
      </c>
    </row>
    <row r="190" spans="3:27" x14ac:dyDescent="0.25">
      <c r="C190" s="1"/>
      <c r="D190" s="1"/>
      <c r="H190">
        <f t="shared" si="12"/>
        <v>0</v>
      </c>
      <c r="I190" s="1">
        <f t="shared" si="13"/>
        <v>0</v>
      </c>
      <c r="J190">
        <f t="shared" si="14"/>
        <v>0</v>
      </c>
      <c r="K190" s="1" t="e">
        <f>(I190/total!$H$196)/(LN(H190)-LN(H189))</f>
        <v>#NUM!</v>
      </c>
      <c r="L190" t="e">
        <f t="shared" si="17"/>
        <v>#DIV/0!</v>
      </c>
      <c r="M190" s="1" t="e">
        <f t="shared" si="15"/>
        <v>#DIV/0!</v>
      </c>
      <c r="N190" s="1" t="e">
        <f t="shared" si="16"/>
        <v>#DIV/0!</v>
      </c>
      <c r="S190" s="1"/>
      <c r="T190" s="1"/>
      <c r="U190" s="1"/>
      <c r="V190" s="1"/>
      <c r="W190" s="1"/>
      <c r="X190" s="1"/>
      <c r="Y190" s="1">
        <v>0.83743000000000001</v>
      </c>
      <c r="Z190" s="1">
        <v>2.8366500000000001E-8</v>
      </c>
      <c r="AA190">
        <v>6.0499999999999998E-2</v>
      </c>
    </row>
    <row r="191" spans="3:27" x14ac:dyDescent="0.25">
      <c r="C191" s="1"/>
      <c r="D191" s="1"/>
      <c r="H191">
        <f t="shared" si="12"/>
        <v>0</v>
      </c>
      <c r="I191" s="1">
        <f t="shared" si="13"/>
        <v>0</v>
      </c>
      <c r="J191">
        <f t="shared" si="14"/>
        <v>0</v>
      </c>
      <c r="K191" s="1" t="e">
        <f>(I191/total!$H$196)/(LN(H191)-LN(H190))</f>
        <v>#NUM!</v>
      </c>
      <c r="L191" t="e">
        <f t="shared" si="17"/>
        <v>#DIV/0!</v>
      </c>
      <c r="M191" s="1" t="e">
        <f t="shared" si="15"/>
        <v>#DIV/0!</v>
      </c>
      <c r="N191" s="1" t="e">
        <f t="shared" si="16"/>
        <v>#DIV/0!</v>
      </c>
      <c r="S191" s="1"/>
      <c r="T191" s="1"/>
      <c r="U191" s="1"/>
      <c r="V191" s="1"/>
      <c r="W191" s="1"/>
      <c r="X191" s="1"/>
      <c r="Y191" s="1">
        <v>0.87714999999999999</v>
      </c>
      <c r="Z191" s="1">
        <v>2.1092999999999999E-8</v>
      </c>
      <c r="AA191">
        <v>7.0199999999999999E-2</v>
      </c>
    </row>
    <row r="192" spans="3:27" x14ac:dyDescent="0.25">
      <c r="S192" s="1"/>
      <c r="T192" s="1"/>
      <c r="U192" s="1"/>
      <c r="V192" s="1"/>
      <c r="W192" s="1"/>
      <c r="X192" s="1"/>
      <c r="Y192" s="1">
        <v>0.91874999999999996</v>
      </c>
      <c r="Z192" s="1">
        <v>1.33E-8</v>
      </c>
      <c r="AA192">
        <v>8.8400000000000006E-2</v>
      </c>
    </row>
    <row r="193" spans="6:27" x14ac:dyDescent="0.25">
      <c r="S193" s="1"/>
      <c r="T193" s="1"/>
      <c r="U193" s="1"/>
      <c r="V193" s="1"/>
      <c r="W193" s="1"/>
      <c r="X193" s="1"/>
      <c r="Y193" s="1">
        <v>0.96233000000000002</v>
      </c>
      <c r="Z193" s="1">
        <v>2.7015699999999998E-9</v>
      </c>
      <c r="AA193">
        <v>0.1961</v>
      </c>
    </row>
    <row r="194" spans="6:27" x14ac:dyDescent="0.25">
      <c r="M194" s="1"/>
      <c r="S194" s="1"/>
      <c r="T194" s="1"/>
      <c r="U194" s="1"/>
      <c r="V194" s="1"/>
      <c r="W194" s="1"/>
      <c r="X194" s="1"/>
      <c r="Y194" s="1">
        <v>1.008</v>
      </c>
      <c r="Z194" s="1">
        <v>1.03907E-9</v>
      </c>
      <c r="AA194">
        <v>0.31619999999999998</v>
      </c>
    </row>
    <row r="195" spans="6:27" x14ac:dyDescent="0.25">
      <c r="S195" s="1"/>
      <c r="T195" s="1"/>
      <c r="U195" s="1"/>
      <c r="V195" s="1"/>
      <c r="W195" s="1"/>
      <c r="X195" s="1"/>
      <c r="Y195" s="1">
        <v>1.0558000000000001</v>
      </c>
      <c r="Z195" s="1">
        <v>6.2343899999999996E-10</v>
      </c>
      <c r="AA195">
        <v>0.40820000000000001</v>
      </c>
    </row>
    <row r="196" spans="6:27" x14ac:dyDescent="0.25">
      <c r="F196" t="s">
        <v>6</v>
      </c>
      <c r="I196" s="1">
        <f>SUM(I6:I191)</f>
        <v>0</v>
      </c>
      <c r="S196" s="1"/>
      <c r="T196" s="1"/>
      <c r="U196" s="1"/>
      <c r="V196" s="1"/>
      <c r="W196" s="1"/>
      <c r="X196" s="1"/>
      <c r="Y196" s="1">
        <v>1.1059000000000001</v>
      </c>
      <c r="Z196" s="1">
        <v>5.1953299999999999E-10</v>
      </c>
      <c r="AA196">
        <v>0.44719999999999999</v>
      </c>
    </row>
    <row r="197" spans="6:27" x14ac:dyDescent="0.25">
      <c r="F197" t="s">
        <v>7</v>
      </c>
      <c r="I197" s="1">
        <f>SUM(D5:D191)</f>
        <v>0</v>
      </c>
      <c r="S197" s="1"/>
      <c r="T197" s="1"/>
      <c r="U197" s="1"/>
      <c r="V197" s="1"/>
      <c r="W197" s="1"/>
      <c r="X197" s="1"/>
      <c r="Y197" s="1">
        <v>1.1583000000000001</v>
      </c>
      <c r="Z197" s="1">
        <v>4.1562600000000001E-10</v>
      </c>
      <c r="AA197">
        <v>0.5</v>
      </c>
    </row>
    <row r="198" spans="6:27" x14ac:dyDescent="0.25">
      <c r="F198" t="s">
        <v>4</v>
      </c>
      <c r="I198" s="1" t="e">
        <f>I196/I197</f>
        <v>#DIV/0!</v>
      </c>
      <c r="S198" s="1"/>
      <c r="T198" s="1"/>
      <c r="U198" s="1"/>
      <c r="V198" s="1"/>
      <c r="W198" s="1"/>
      <c r="X198" s="1"/>
      <c r="Y198" s="1">
        <v>1.2133</v>
      </c>
      <c r="Z198" s="1">
        <v>1.0390700000000001E-10</v>
      </c>
      <c r="AA198">
        <v>1</v>
      </c>
    </row>
    <row r="199" spans="6:27" x14ac:dyDescent="0.25">
      <c r="F199" t="s">
        <v>9</v>
      </c>
      <c r="I199" s="1" t="e">
        <f>(SUM(J6:J191))/I196</f>
        <v>#DIV/0!</v>
      </c>
      <c r="S199" s="1"/>
      <c r="T199" s="1"/>
      <c r="U199" s="1"/>
      <c r="V199" s="1"/>
      <c r="W199" s="1"/>
      <c r="X199" s="1"/>
      <c r="Y199" s="1">
        <v>1.2707999999999999</v>
      </c>
      <c r="Z199" s="1">
        <v>0</v>
      </c>
      <c r="AA199">
        <v>0</v>
      </c>
    </row>
    <row r="200" spans="6:27" x14ac:dyDescent="0.25">
      <c r="F200" t="s">
        <v>11</v>
      </c>
      <c r="I200">
        <f>PI()*(0.00000000000016*I196*(2/3))/0.0000833425</f>
        <v>0</v>
      </c>
      <c r="L200" t="e">
        <f>I200/total!H200</f>
        <v>#DIV/0!</v>
      </c>
      <c r="S200" s="1"/>
      <c r="T200" s="1"/>
      <c r="U200" s="1"/>
      <c r="V200" s="1"/>
      <c r="W200" s="1"/>
      <c r="X200" s="1"/>
      <c r="Y200" s="1">
        <v>1.3310999999999999</v>
      </c>
      <c r="Z200" s="1">
        <v>0</v>
      </c>
      <c r="AA200">
        <v>0</v>
      </c>
    </row>
    <row r="201" spans="6:27" x14ac:dyDescent="0.25">
      <c r="F201" t="s">
        <v>12</v>
      </c>
      <c r="I201" s="1" t="e">
        <f>SUM(M6:M191)</f>
        <v>#DIV/0!</v>
      </c>
      <c r="S201" s="1"/>
      <c r="T201" s="1"/>
      <c r="U201" s="1"/>
      <c r="V201" s="1"/>
      <c r="W201" s="1"/>
      <c r="X201" s="1"/>
      <c r="Y201" s="1">
        <v>1.3942000000000001</v>
      </c>
      <c r="Z201" s="1">
        <v>0</v>
      </c>
      <c r="AA201">
        <v>0</v>
      </c>
    </row>
    <row r="202" spans="6:27" x14ac:dyDescent="0.25">
      <c r="F202" t="s">
        <v>13</v>
      </c>
      <c r="I202" s="1" t="e">
        <f>I200*I201</f>
        <v>#DIV/0!</v>
      </c>
      <c r="S202" s="1"/>
      <c r="T202" s="1"/>
      <c r="U202" s="1"/>
      <c r="V202" s="1"/>
      <c r="W202" s="1"/>
      <c r="X202" s="1"/>
      <c r="Y202" s="1">
        <v>1.4603999999999999</v>
      </c>
      <c r="Z202" s="1">
        <v>0</v>
      </c>
      <c r="AA202">
        <v>0</v>
      </c>
    </row>
    <row r="203" spans="6:27" x14ac:dyDescent="0.25">
      <c r="S203" s="1"/>
      <c r="T203" s="1"/>
      <c r="U203" s="1"/>
      <c r="V203" s="1"/>
      <c r="W203" s="1"/>
      <c r="X203" s="1"/>
      <c r="Y203" s="1">
        <v>1.5296000000000001</v>
      </c>
      <c r="Z203" s="1">
        <v>0</v>
      </c>
      <c r="AA203">
        <v>0</v>
      </c>
    </row>
    <row r="204" spans="6:27" x14ac:dyDescent="0.25">
      <c r="S204" s="1"/>
      <c r="T204" s="1"/>
      <c r="U204" s="1"/>
      <c r="V204" s="1"/>
      <c r="W204" s="1"/>
      <c r="X204" s="1"/>
      <c r="Y204" s="1">
        <v>1.6022000000000001</v>
      </c>
      <c r="Z204" s="1">
        <v>0</v>
      </c>
      <c r="AA204">
        <v>0</v>
      </c>
    </row>
    <row r="205" spans="6:27" x14ac:dyDescent="0.25">
      <c r="S205" s="1"/>
      <c r="T205" s="1"/>
      <c r="U205" s="1"/>
      <c r="V205" s="1"/>
      <c r="W205" s="1"/>
      <c r="X205" s="1"/>
      <c r="Y205" s="1">
        <v>1.6781999999999999</v>
      </c>
      <c r="Z205" s="1">
        <v>0</v>
      </c>
      <c r="AA205">
        <v>0</v>
      </c>
    </row>
    <row r="206" spans="6:27" x14ac:dyDescent="0.25">
      <c r="S206" s="1"/>
      <c r="T206" s="1"/>
      <c r="U206" s="1"/>
      <c r="V206" s="1"/>
      <c r="W206" s="1"/>
      <c r="X206" s="1"/>
      <c r="Y206" s="1">
        <v>1.7578</v>
      </c>
      <c r="Z206" s="1">
        <v>0</v>
      </c>
      <c r="AA206">
        <v>0</v>
      </c>
    </row>
    <row r="207" spans="6:27" x14ac:dyDescent="0.25">
      <c r="S207" s="1"/>
      <c r="T207" s="1"/>
      <c r="U207" s="1"/>
      <c r="V207" s="1"/>
      <c r="W207" s="1"/>
      <c r="X207" s="1"/>
      <c r="Y207" s="1">
        <v>1.8411999999999999</v>
      </c>
      <c r="Z207" s="1">
        <v>0</v>
      </c>
      <c r="AA207">
        <v>0</v>
      </c>
    </row>
    <row r="208" spans="6:27" x14ac:dyDescent="0.25">
      <c r="S208" s="1"/>
      <c r="T208" s="1"/>
      <c r="U208" s="1"/>
      <c r="V208" s="1"/>
      <c r="W208" s="1"/>
      <c r="X208" s="1"/>
      <c r="Y208" s="1">
        <v>1.9285000000000001</v>
      </c>
      <c r="Z208" s="1">
        <v>0</v>
      </c>
      <c r="AA208">
        <v>0</v>
      </c>
    </row>
    <row r="209" spans="19:27" x14ac:dyDescent="0.25">
      <c r="S209" s="1"/>
      <c r="T209" s="1"/>
      <c r="U209" s="1"/>
      <c r="V209" s="1"/>
      <c r="W209" s="1"/>
      <c r="X209" s="1"/>
      <c r="Y209" s="1">
        <v>2.02</v>
      </c>
      <c r="Z209" s="1">
        <v>0</v>
      </c>
      <c r="AA209">
        <v>0</v>
      </c>
    </row>
    <row r="210" spans="19:27" x14ac:dyDescent="0.25">
      <c r="S210" s="1"/>
      <c r="T210" s="1"/>
      <c r="U210" s="1"/>
      <c r="V210" s="1"/>
      <c r="W210" s="1"/>
      <c r="X210" s="1"/>
      <c r="Y210" s="1"/>
    </row>
    <row r="211" spans="19:27" x14ac:dyDescent="0.25">
      <c r="S211" s="1"/>
      <c r="T211" s="1"/>
      <c r="U211" s="1"/>
      <c r="V211" s="1"/>
      <c r="X211" s="1"/>
      <c r="Y211" s="1"/>
    </row>
    <row r="212" spans="19:27" x14ac:dyDescent="0.25">
      <c r="S212" s="1"/>
      <c r="T212" s="1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C1:Y212"/>
  <sheetViews>
    <sheetView workbookViewId="0">
      <selection activeCell="W10" sqref="W1:Y1048576"/>
    </sheetView>
  </sheetViews>
  <sheetFormatPr baseColWidth="10" defaultRowHeight="15" x14ac:dyDescent="0.25"/>
  <cols>
    <col min="9" max="9" width="12" bestFit="1" customWidth="1"/>
  </cols>
  <sheetData>
    <row r="1" spans="3:18" x14ac:dyDescent="0.25">
      <c r="R1" s="1"/>
    </row>
    <row r="2" spans="3:18" x14ac:dyDescent="0.25">
      <c r="O2" s="1"/>
    </row>
    <row r="3" spans="3:18" x14ac:dyDescent="0.25">
      <c r="O3" s="1"/>
    </row>
    <row r="4" spans="3:18" x14ac:dyDescent="0.25">
      <c r="C4" t="s">
        <v>0</v>
      </c>
      <c r="D4" t="s">
        <v>1</v>
      </c>
      <c r="E4" t="s">
        <v>2</v>
      </c>
      <c r="H4" t="s">
        <v>3</v>
      </c>
      <c r="I4" t="s">
        <v>5</v>
      </c>
      <c r="J4" t="s">
        <v>10</v>
      </c>
    </row>
    <row r="5" spans="3:18" x14ac:dyDescent="0.25">
      <c r="C5" s="1">
        <v>0</v>
      </c>
      <c r="D5" s="1">
        <v>0</v>
      </c>
      <c r="E5">
        <v>0</v>
      </c>
      <c r="H5">
        <f>(C5*3/2)*1000</f>
        <v>0</v>
      </c>
      <c r="I5" s="1"/>
    </row>
    <row r="6" spans="3:18" x14ac:dyDescent="0.25">
      <c r="C6" s="1">
        <v>1.39E-11</v>
      </c>
      <c r="D6" s="1">
        <v>0</v>
      </c>
      <c r="E6">
        <v>0</v>
      </c>
      <c r="H6">
        <f t="shared" ref="H6:H69" si="0">(C6*3/2)*1000</f>
        <v>2.0850000000000001E-8</v>
      </c>
      <c r="I6" s="1">
        <f>D6*H6</f>
        <v>0</v>
      </c>
      <c r="J6" s="1" t="e">
        <f>(I6/total!$H$196)/(LN(H6)-LN(H5))</f>
        <v>#NUM!</v>
      </c>
      <c r="K6" s="1"/>
      <c r="M6" s="1"/>
      <c r="N6" s="1"/>
    </row>
    <row r="7" spans="3:18" x14ac:dyDescent="0.25">
      <c r="C7" s="1">
        <v>4.0000000000000002E-4</v>
      </c>
      <c r="D7" s="1">
        <v>0</v>
      </c>
      <c r="E7">
        <v>0</v>
      </c>
      <c r="H7">
        <f t="shared" si="0"/>
        <v>0.60000000000000009</v>
      </c>
      <c r="I7" s="1">
        <f t="shared" ref="I7:I70" si="1">D7*H7</f>
        <v>0</v>
      </c>
      <c r="J7" s="1">
        <f>(I7/total!$H$196)/(LN(H7)-LN(H6))</f>
        <v>0</v>
      </c>
      <c r="K7" s="1"/>
      <c r="M7" s="1"/>
      <c r="N7" s="1"/>
    </row>
    <row r="8" spans="3:18" x14ac:dyDescent="0.25">
      <c r="C8" s="1">
        <v>4.1897000000000001E-4</v>
      </c>
      <c r="D8" s="1">
        <v>0</v>
      </c>
      <c r="E8">
        <v>0</v>
      </c>
      <c r="H8">
        <f t="shared" si="0"/>
        <v>0.62845499999999999</v>
      </c>
      <c r="I8" s="1">
        <f t="shared" si="1"/>
        <v>0</v>
      </c>
      <c r="J8" s="1">
        <f>(I8/total!$H$196)/(LN(H8)-LN(H7))</f>
        <v>0</v>
      </c>
      <c r="K8" s="1"/>
      <c r="M8" s="1"/>
      <c r="N8" s="1"/>
    </row>
    <row r="9" spans="3:18" x14ac:dyDescent="0.25">
      <c r="C9" s="1">
        <v>4.3885000000000001E-4</v>
      </c>
      <c r="D9" s="1">
        <v>0</v>
      </c>
      <c r="E9">
        <v>0</v>
      </c>
      <c r="H9">
        <f t="shared" si="0"/>
        <v>0.65827500000000005</v>
      </c>
      <c r="I9" s="1">
        <f t="shared" si="1"/>
        <v>0</v>
      </c>
      <c r="J9" s="1">
        <f>(I9/total!$H$196)/(LN(H9)-LN(H8))</f>
        <v>0</v>
      </c>
      <c r="K9" s="1"/>
      <c r="M9" s="1"/>
      <c r="N9" s="1"/>
    </row>
    <row r="10" spans="3:18" x14ac:dyDescent="0.25">
      <c r="C10" s="1">
        <v>4.5965999999999997E-4</v>
      </c>
      <c r="D10" s="1">
        <v>0</v>
      </c>
      <c r="E10">
        <v>0</v>
      </c>
      <c r="H10">
        <f t="shared" si="0"/>
        <v>0.68948999999999994</v>
      </c>
      <c r="I10" s="1">
        <f t="shared" si="1"/>
        <v>0</v>
      </c>
      <c r="J10" s="1">
        <f>(I10/total!$H$196)/(LN(H10)-LN(H9))</f>
        <v>0</v>
      </c>
      <c r="K10" s="1"/>
      <c r="M10" s="1"/>
      <c r="N10" s="1"/>
    </row>
    <row r="11" spans="3:18" x14ac:dyDescent="0.25">
      <c r="C11" s="1">
        <v>4.8147000000000001E-4</v>
      </c>
      <c r="D11" s="1">
        <v>0</v>
      </c>
      <c r="E11">
        <v>0</v>
      </c>
      <c r="H11">
        <f t="shared" si="0"/>
        <v>0.7222050000000001</v>
      </c>
      <c r="I11" s="1">
        <f t="shared" si="1"/>
        <v>0</v>
      </c>
      <c r="J11" s="1">
        <f>(I11/total!$H$196)/(LN(H11)-LN(H10))</f>
        <v>0</v>
      </c>
      <c r="K11" s="1"/>
      <c r="M11" s="1"/>
      <c r="N11" s="1"/>
    </row>
    <row r="12" spans="3:18" x14ac:dyDescent="0.25">
      <c r="C12" s="1">
        <v>5.0429999999999995E-4</v>
      </c>
      <c r="D12" s="1">
        <v>0</v>
      </c>
      <c r="E12">
        <v>0</v>
      </c>
      <c r="H12">
        <f t="shared" si="0"/>
        <v>0.75644999999999984</v>
      </c>
      <c r="I12" s="1">
        <f t="shared" si="1"/>
        <v>0</v>
      </c>
      <c r="J12" s="1">
        <f>(I12/total!$H$196)/(LN(H12)-LN(H11))</f>
        <v>0</v>
      </c>
      <c r="K12" s="1"/>
      <c r="M12" s="1"/>
      <c r="N12" s="1"/>
    </row>
    <row r="13" spans="3:18" x14ac:dyDescent="0.25">
      <c r="C13" s="1">
        <v>5.2822999999999998E-4</v>
      </c>
      <c r="D13" s="1">
        <v>0</v>
      </c>
      <c r="E13">
        <v>0</v>
      </c>
      <c r="H13">
        <f t="shared" si="0"/>
        <v>0.79234499999999997</v>
      </c>
      <c r="I13" s="1">
        <f t="shared" si="1"/>
        <v>0</v>
      </c>
      <c r="J13" s="1">
        <f>(I13/total!$H$196)/(LN(H13)-LN(H12))</f>
        <v>0</v>
      </c>
      <c r="K13" s="1"/>
      <c r="M13" s="1"/>
      <c r="N13" s="1"/>
    </row>
    <row r="14" spans="3:18" x14ac:dyDescent="0.25">
      <c r="C14" s="1">
        <v>5.5327999999999996E-4</v>
      </c>
      <c r="D14" s="1">
        <v>0</v>
      </c>
      <c r="E14">
        <v>0</v>
      </c>
      <c r="H14">
        <f t="shared" si="0"/>
        <v>0.82991999999999999</v>
      </c>
      <c r="I14" s="1">
        <f t="shared" si="1"/>
        <v>0</v>
      </c>
      <c r="J14" s="1">
        <f>(I14/total!$H$196)/(LN(H14)-LN(H13))</f>
        <v>0</v>
      </c>
      <c r="K14" s="1"/>
      <c r="M14" s="1"/>
      <c r="N14" s="1"/>
    </row>
    <row r="15" spans="3:18" x14ac:dyDescent="0.25">
      <c r="C15" s="1">
        <v>5.7952999999999998E-4</v>
      </c>
      <c r="D15" s="1">
        <v>0</v>
      </c>
      <c r="E15">
        <v>0</v>
      </c>
      <c r="H15">
        <f t="shared" si="0"/>
        <v>0.86929499999999993</v>
      </c>
      <c r="I15" s="1">
        <f t="shared" si="1"/>
        <v>0</v>
      </c>
      <c r="J15" s="1">
        <f>(I15/total!$H$196)/(LN(H15)-LN(H14))</f>
        <v>0</v>
      </c>
      <c r="K15" s="1"/>
      <c r="M15" s="1"/>
      <c r="N15" s="1"/>
    </row>
    <row r="16" spans="3:18" x14ac:dyDescent="0.25">
      <c r="C16" s="1">
        <v>6.0700999999999995E-4</v>
      </c>
      <c r="D16" s="1">
        <v>0</v>
      </c>
      <c r="E16">
        <v>0</v>
      </c>
      <c r="H16">
        <f t="shared" si="0"/>
        <v>0.91051499999999996</v>
      </c>
      <c r="I16" s="1">
        <f t="shared" si="1"/>
        <v>0</v>
      </c>
      <c r="J16" s="1">
        <f>(I16/total!$H$196)/(LN(H16)-LN(H15))</f>
        <v>0</v>
      </c>
      <c r="K16" s="1"/>
      <c r="M16" s="1"/>
      <c r="N16" s="1"/>
    </row>
    <row r="17" spans="3:25" x14ac:dyDescent="0.25">
      <c r="C17" s="1">
        <v>6.3581E-4</v>
      </c>
      <c r="D17" s="1">
        <v>0</v>
      </c>
      <c r="E17">
        <v>0</v>
      </c>
      <c r="H17">
        <f t="shared" si="0"/>
        <v>0.95371499999999998</v>
      </c>
      <c r="I17" s="1">
        <f t="shared" si="1"/>
        <v>0</v>
      </c>
      <c r="J17" s="1">
        <f>(I17/total!$H$196)/(LN(H17)-LN(H16))</f>
        <v>0</v>
      </c>
      <c r="K17" s="1"/>
      <c r="M17" s="1"/>
      <c r="N17" s="1"/>
    </row>
    <row r="18" spans="3:25" x14ac:dyDescent="0.25">
      <c r="C18" s="1">
        <v>6.6597E-4</v>
      </c>
      <c r="D18" s="1">
        <v>0</v>
      </c>
      <c r="E18">
        <v>0</v>
      </c>
      <c r="H18">
        <f t="shared" si="0"/>
        <v>0.99895499999999993</v>
      </c>
      <c r="I18" s="1">
        <f t="shared" si="1"/>
        <v>0</v>
      </c>
      <c r="J18" s="1">
        <f>(I18/total!$H$196)/(LN(H18)-LN(H17))</f>
        <v>0</v>
      </c>
      <c r="K18" s="1"/>
      <c r="M18" s="1"/>
      <c r="N18" s="1"/>
    </row>
    <row r="19" spans="3:25" x14ac:dyDescent="0.25">
      <c r="C19" s="1">
        <v>6.9755999999999996E-4</v>
      </c>
      <c r="D19" s="1">
        <v>0</v>
      </c>
      <c r="E19">
        <v>0</v>
      </c>
      <c r="H19">
        <f t="shared" si="0"/>
        <v>1.04634</v>
      </c>
      <c r="I19" s="1">
        <f t="shared" si="1"/>
        <v>0</v>
      </c>
      <c r="J19" s="1">
        <f>(I19/total!$H$196)/(LN(H19)-LN(H18))</f>
        <v>0</v>
      </c>
      <c r="K19" s="1"/>
      <c r="M19" s="1"/>
      <c r="N19" s="1"/>
    </row>
    <row r="20" spans="3:25" x14ac:dyDescent="0.25">
      <c r="C20" s="1">
        <v>7.3063999999999996E-4</v>
      </c>
      <c r="D20" s="1">
        <v>0</v>
      </c>
      <c r="E20">
        <v>0</v>
      </c>
      <c r="H20">
        <f t="shared" si="0"/>
        <v>1.09596</v>
      </c>
      <c r="I20" s="1">
        <f t="shared" si="1"/>
        <v>0</v>
      </c>
      <c r="J20" s="1">
        <f>(I20/total!$H$196)/(LN(H20)-LN(H19))</f>
        <v>0</v>
      </c>
      <c r="K20" s="1"/>
      <c r="M20" s="1"/>
      <c r="N20" s="1"/>
    </row>
    <row r="21" spans="3:25" x14ac:dyDescent="0.25">
      <c r="C21" s="1">
        <v>7.6530000000000001E-4</v>
      </c>
      <c r="D21" s="1">
        <v>0</v>
      </c>
      <c r="E21">
        <v>0</v>
      </c>
      <c r="H21">
        <f t="shared" si="0"/>
        <v>1.14795</v>
      </c>
      <c r="I21" s="1">
        <f t="shared" si="1"/>
        <v>0</v>
      </c>
      <c r="J21" s="1">
        <f>(I21/total!$H$196)/(LN(H21)-LN(H20))</f>
        <v>0</v>
      </c>
      <c r="K21" s="1"/>
      <c r="M21" s="1"/>
      <c r="N21" s="1"/>
    </row>
    <row r="22" spans="3:25" x14ac:dyDescent="0.25">
      <c r="C22" s="1">
        <v>8.0159999999999997E-4</v>
      </c>
      <c r="D22" s="1">
        <v>0</v>
      </c>
      <c r="E22">
        <v>0</v>
      </c>
      <c r="H22">
        <f t="shared" si="0"/>
        <v>1.2023999999999999</v>
      </c>
      <c r="I22" s="1">
        <f t="shared" si="1"/>
        <v>0</v>
      </c>
      <c r="J22" s="1">
        <f>(I22/total!$H$196)/(LN(H22)-LN(H21))</f>
        <v>0</v>
      </c>
      <c r="K22" s="1"/>
      <c r="M22" s="1"/>
      <c r="N22" s="1"/>
    </row>
    <row r="23" spans="3:25" x14ac:dyDescent="0.25">
      <c r="C23" s="1">
        <v>8.3962000000000001E-4</v>
      </c>
      <c r="D23" s="1">
        <v>0</v>
      </c>
      <c r="E23">
        <v>0</v>
      </c>
      <c r="H23">
        <f t="shared" si="0"/>
        <v>1.25943</v>
      </c>
      <c r="I23" s="1">
        <f t="shared" si="1"/>
        <v>0</v>
      </c>
      <c r="J23" s="1">
        <f>(I23/total!$H$196)/(LN(H23)-LN(H22))</f>
        <v>0</v>
      </c>
      <c r="K23" s="1"/>
      <c r="M23" s="1"/>
      <c r="N23" s="1"/>
    </row>
    <row r="24" spans="3:25" x14ac:dyDescent="0.25">
      <c r="C24" s="1">
        <v>8.7945000000000005E-4</v>
      </c>
      <c r="D24" s="1">
        <v>0</v>
      </c>
      <c r="E24">
        <v>0</v>
      </c>
      <c r="H24">
        <f t="shared" si="0"/>
        <v>1.3191750000000002</v>
      </c>
      <c r="I24" s="1">
        <f t="shared" si="1"/>
        <v>0</v>
      </c>
      <c r="J24" s="1">
        <f>(I24/total!$H$196)/(LN(H24)-LN(H23))</f>
        <v>0</v>
      </c>
      <c r="K24" s="1"/>
      <c r="M24" s="1"/>
      <c r="N24" s="1"/>
      <c r="S24" s="1"/>
      <c r="T24" s="1"/>
      <c r="U24" s="1"/>
      <c r="V24" s="1"/>
      <c r="X24" s="1"/>
      <c r="Y24" s="1"/>
    </row>
    <row r="25" spans="3:25" x14ac:dyDescent="0.25">
      <c r="C25" s="1">
        <v>9.2117000000000002E-4</v>
      </c>
      <c r="D25" s="1">
        <v>0</v>
      </c>
      <c r="E25">
        <v>0</v>
      </c>
      <c r="H25">
        <f t="shared" si="0"/>
        <v>1.3817550000000001</v>
      </c>
      <c r="I25" s="1">
        <f t="shared" si="1"/>
        <v>0</v>
      </c>
      <c r="J25" s="1">
        <f>(I25/total!$H$196)/(LN(H25)-LN(H24))</f>
        <v>0</v>
      </c>
      <c r="K25" s="1"/>
      <c r="M25" s="1"/>
      <c r="N25" s="1"/>
      <c r="S25" s="1"/>
      <c r="T25" s="1"/>
      <c r="U25" s="1"/>
      <c r="V25" s="1"/>
      <c r="W25" s="1"/>
      <c r="X25" s="1"/>
      <c r="Y25" s="1"/>
    </row>
    <row r="26" spans="3:25" x14ac:dyDescent="0.25">
      <c r="C26" s="1">
        <v>9.6486E-4</v>
      </c>
      <c r="D26" s="1">
        <v>0</v>
      </c>
      <c r="E26">
        <v>0</v>
      </c>
      <c r="H26">
        <f t="shared" si="0"/>
        <v>1.44729</v>
      </c>
      <c r="I26" s="1">
        <f t="shared" si="1"/>
        <v>0</v>
      </c>
      <c r="J26" s="1">
        <f>(I26/total!$H$196)/(LN(H26)-LN(H25))</f>
        <v>0</v>
      </c>
      <c r="K26" s="1"/>
      <c r="M26" s="1"/>
      <c r="N26" s="1"/>
      <c r="S26" s="1"/>
      <c r="T26" s="1"/>
      <c r="U26" s="1"/>
      <c r="V26" s="1"/>
      <c r="W26" s="1"/>
      <c r="X26" s="1"/>
      <c r="Y26" s="1"/>
    </row>
    <row r="27" spans="3:25" x14ac:dyDescent="0.25">
      <c r="C27" s="1">
        <v>1.0106E-3</v>
      </c>
      <c r="D27" s="1">
        <v>0</v>
      </c>
      <c r="E27">
        <v>0</v>
      </c>
      <c r="H27">
        <f t="shared" si="0"/>
        <v>1.5159</v>
      </c>
      <c r="I27" s="1">
        <f t="shared" si="1"/>
        <v>0</v>
      </c>
      <c r="J27" s="1">
        <f>(I27/total!$H$196)/(LN(H27)-LN(H26))</f>
        <v>0</v>
      </c>
      <c r="K27" s="1"/>
      <c r="M27" s="1"/>
      <c r="N27" s="1"/>
      <c r="S27" s="1"/>
      <c r="T27" s="1"/>
      <c r="U27" s="1"/>
      <c r="V27" s="1"/>
      <c r="W27" s="1"/>
      <c r="X27" s="1"/>
      <c r="Y27" s="1"/>
    </row>
    <row r="28" spans="3:25" x14ac:dyDescent="0.25">
      <c r="C28" s="1">
        <v>1.0586E-3</v>
      </c>
      <c r="D28" s="1">
        <v>0</v>
      </c>
      <c r="E28">
        <v>0</v>
      </c>
      <c r="H28">
        <f t="shared" si="0"/>
        <v>1.5879000000000001</v>
      </c>
      <c r="I28" s="1">
        <f t="shared" si="1"/>
        <v>0</v>
      </c>
      <c r="J28" s="1">
        <f>(I28/total!$H$196)/(LN(H28)-LN(H27))</f>
        <v>0</v>
      </c>
      <c r="K28" s="1"/>
      <c r="M28" s="1"/>
      <c r="N28" s="1"/>
      <c r="S28" s="1"/>
      <c r="T28" s="1"/>
      <c r="U28" s="1"/>
      <c r="V28" s="1"/>
      <c r="W28" s="1"/>
      <c r="X28" s="1"/>
      <c r="Y28" s="1"/>
    </row>
    <row r="29" spans="3:25" x14ac:dyDescent="0.25">
      <c r="C29" s="1">
        <v>1.1088000000000001E-3</v>
      </c>
      <c r="D29" s="1">
        <v>0</v>
      </c>
      <c r="E29">
        <v>0</v>
      </c>
      <c r="H29">
        <f t="shared" si="0"/>
        <v>1.6632</v>
      </c>
      <c r="I29" s="1">
        <f t="shared" si="1"/>
        <v>0</v>
      </c>
      <c r="J29" s="1">
        <f>(I29/total!$H$196)/(LN(H29)-LN(H28))</f>
        <v>0</v>
      </c>
      <c r="K29" s="1"/>
      <c r="M29" s="1"/>
      <c r="N29" s="1"/>
      <c r="S29" s="1"/>
      <c r="T29" s="1"/>
      <c r="U29" s="1"/>
      <c r="V29" s="1"/>
      <c r="W29" s="1"/>
      <c r="X29" s="1"/>
      <c r="Y29" s="1"/>
    </row>
    <row r="30" spans="3:25" x14ac:dyDescent="0.25">
      <c r="C30" s="1">
        <v>1.1613999999999999E-3</v>
      </c>
      <c r="D30" s="1">
        <v>0</v>
      </c>
      <c r="E30">
        <v>0</v>
      </c>
      <c r="H30">
        <f t="shared" si="0"/>
        <v>1.7421</v>
      </c>
      <c r="I30" s="1">
        <f t="shared" si="1"/>
        <v>0</v>
      </c>
      <c r="J30" s="1">
        <f>(I30/total!$H$196)/(LN(H30)-LN(H29))</f>
        <v>0</v>
      </c>
      <c r="K30" s="1"/>
      <c r="M30" s="1"/>
      <c r="N30" s="1"/>
      <c r="S30" s="1"/>
      <c r="T30" s="1"/>
      <c r="U30" s="1"/>
      <c r="V30" s="1"/>
      <c r="W30" s="1"/>
      <c r="X30" s="1"/>
      <c r="Y30" s="1"/>
    </row>
    <row r="31" spans="3:25" x14ac:dyDescent="0.25">
      <c r="C31" s="1">
        <v>1.2164999999999999E-3</v>
      </c>
      <c r="D31" s="1">
        <v>0</v>
      </c>
      <c r="E31">
        <v>0</v>
      </c>
      <c r="H31">
        <f t="shared" si="0"/>
        <v>1.8247499999999999</v>
      </c>
      <c r="I31" s="1">
        <f t="shared" si="1"/>
        <v>0</v>
      </c>
      <c r="J31" s="1">
        <f>(I31/total!$H$196)/(LN(H31)-LN(H30))</f>
        <v>0</v>
      </c>
      <c r="K31" s="1"/>
      <c r="M31" s="1"/>
      <c r="N31" s="1"/>
      <c r="S31" s="1"/>
      <c r="T31" s="1"/>
      <c r="U31" s="1"/>
      <c r="V31" s="1"/>
      <c r="W31" s="1"/>
      <c r="X31" s="1"/>
      <c r="Y31" s="1"/>
    </row>
    <row r="32" spans="3:25" x14ac:dyDescent="0.25">
      <c r="C32" s="1">
        <v>1.2742000000000001E-3</v>
      </c>
      <c r="D32" s="1">
        <v>0</v>
      </c>
      <c r="E32">
        <v>0</v>
      </c>
      <c r="H32">
        <f t="shared" si="0"/>
        <v>1.9113</v>
      </c>
      <c r="I32" s="1">
        <f t="shared" si="1"/>
        <v>0</v>
      </c>
      <c r="J32" s="1">
        <f>(I32/total!$H$196)/(LN(H32)-LN(H31))</f>
        <v>0</v>
      </c>
      <c r="K32" s="1"/>
      <c r="M32" s="1"/>
      <c r="N32" s="1"/>
      <c r="S32" s="1"/>
      <c r="T32" s="1"/>
      <c r="U32" s="1"/>
      <c r="V32" s="1"/>
      <c r="W32" s="1"/>
      <c r="X32" s="1"/>
      <c r="Y32" s="1"/>
    </row>
    <row r="33" spans="3:25" x14ac:dyDescent="0.25">
      <c r="C33" s="1">
        <v>1.3346E-3</v>
      </c>
      <c r="D33" s="1">
        <v>0</v>
      </c>
      <c r="E33">
        <v>0</v>
      </c>
      <c r="H33">
        <f t="shared" si="0"/>
        <v>2.0019</v>
      </c>
      <c r="I33" s="1">
        <f t="shared" si="1"/>
        <v>0</v>
      </c>
      <c r="J33" s="1">
        <f>(I33/total!$H$196)/(LN(H33)-LN(H32))</f>
        <v>0</v>
      </c>
      <c r="K33" s="1"/>
      <c r="M33" s="1"/>
      <c r="N33" s="1"/>
      <c r="S33" s="1"/>
      <c r="T33" s="1"/>
      <c r="U33" s="1"/>
      <c r="V33" s="1"/>
      <c r="W33" s="1"/>
      <c r="X33" s="1"/>
      <c r="Y33" s="1"/>
    </row>
    <row r="34" spans="3:25" x14ac:dyDescent="0.25">
      <c r="C34" s="1">
        <v>1.3979000000000001E-3</v>
      </c>
      <c r="D34" s="1">
        <v>0</v>
      </c>
      <c r="E34">
        <v>0</v>
      </c>
      <c r="H34">
        <f t="shared" si="0"/>
        <v>2.0968499999999999</v>
      </c>
      <c r="I34" s="1">
        <f t="shared" si="1"/>
        <v>0</v>
      </c>
      <c r="J34" s="1">
        <f>(I34/total!$H$196)/(LN(H34)-LN(H33))</f>
        <v>0</v>
      </c>
      <c r="K34" s="1"/>
      <c r="M34" s="1"/>
      <c r="N34" s="1"/>
      <c r="S34" s="1"/>
      <c r="T34" s="1"/>
      <c r="U34" s="1"/>
      <c r="V34" s="1"/>
      <c r="W34" s="1"/>
      <c r="X34" s="1"/>
      <c r="Y34" s="1"/>
    </row>
    <row r="35" spans="3:25" x14ac:dyDescent="0.25">
      <c r="C35" s="1">
        <v>1.4641999999999999E-3</v>
      </c>
      <c r="D35" s="1">
        <v>0</v>
      </c>
      <c r="E35">
        <v>0</v>
      </c>
      <c r="H35">
        <f t="shared" si="0"/>
        <v>2.1962999999999999</v>
      </c>
      <c r="I35" s="1">
        <f t="shared" si="1"/>
        <v>0</v>
      </c>
      <c r="J35" s="1">
        <f>(I35/total!$H$196)/(LN(H35)-LN(H34))</f>
        <v>0</v>
      </c>
      <c r="K35" s="1"/>
      <c r="M35" s="1"/>
      <c r="N35" s="1"/>
      <c r="S35" s="1"/>
      <c r="T35" s="1"/>
      <c r="U35" s="1"/>
      <c r="V35" s="1"/>
      <c r="W35" s="1"/>
      <c r="X35" s="1"/>
      <c r="Y35" s="1"/>
    </row>
    <row r="36" spans="3:25" x14ac:dyDescent="0.25">
      <c r="C36" s="1">
        <v>1.5337E-3</v>
      </c>
      <c r="D36" s="1">
        <v>0</v>
      </c>
      <c r="E36">
        <v>0</v>
      </c>
      <c r="H36">
        <f t="shared" si="0"/>
        <v>2.3005500000000003</v>
      </c>
      <c r="I36" s="1">
        <f t="shared" si="1"/>
        <v>0</v>
      </c>
      <c r="J36" s="1">
        <f>(I36/total!$H$196)/(LN(H36)-LN(H35))</f>
        <v>0</v>
      </c>
      <c r="K36" s="1"/>
      <c r="M36" s="1"/>
      <c r="N36" s="1"/>
      <c r="S36" s="1"/>
      <c r="T36" s="1"/>
      <c r="U36" s="1"/>
      <c r="V36" s="1"/>
      <c r="W36" s="1"/>
      <c r="X36" s="1"/>
      <c r="Y36" s="1"/>
    </row>
    <row r="37" spans="3:25" x14ac:dyDescent="0.25">
      <c r="C37" s="1">
        <v>1.6064E-3</v>
      </c>
      <c r="D37" s="1">
        <v>0</v>
      </c>
      <c r="E37">
        <v>0</v>
      </c>
      <c r="H37">
        <f t="shared" si="0"/>
        <v>2.4096000000000002</v>
      </c>
      <c r="I37" s="1">
        <f t="shared" si="1"/>
        <v>0</v>
      </c>
      <c r="J37" s="1">
        <f>(I37/total!$H$196)/(LN(H37)-LN(H36))</f>
        <v>0</v>
      </c>
      <c r="K37" s="1"/>
      <c r="M37" s="1"/>
      <c r="N37" s="1"/>
      <c r="S37" s="1"/>
      <c r="T37" s="1"/>
      <c r="U37" s="1"/>
      <c r="V37" s="1"/>
      <c r="W37" s="1"/>
      <c r="X37" s="1"/>
      <c r="Y37" s="1"/>
    </row>
    <row r="38" spans="3:25" x14ac:dyDescent="0.25">
      <c r="C38" s="1">
        <v>1.6826E-3</v>
      </c>
      <c r="D38" s="1">
        <v>0</v>
      </c>
      <c r="E38">
        <v>0</v>
      </c>
      <c r="H38">
        <f t="shared" si="0"/>
        <v>2.5238999999999998</v>
      </c>
      <c r="I38" s="1">
        <f t="shared" si="1"/>
        <v>0</v>
      </c>
      <c r="J38" s="1">
        <f>(I38/total!$H$196)/(LN(H38)-LN(H37))</f>
        <v>0</v>
      </c>
      <c r="K38" s="1"/>
      <c r="M38" s="1"/>
      <c r="N38" s="1"/>
      <c r="S38" s="1"/>
      <c r="T38" s="1"/>
      <c r="U38" s="1"/>
      <c r="V38" s="1"/>
      <c r="W38" s="1"/>
      <c r="X38" s="1"/>
      <c r="Y38" s="1"/>
    </row>
    <row r="39" spans="3:25" x14ac:dyDescent="0.25">
      <c r="C39" s="1">
        <v>1.7623999999999999E-3</v>
      </c>
      <c r="D39" s="1">
        <v>0</v>
      </c>
      <c r="E39">
        <v>0</v>
      </c>
      <c r="H39">
        <f t="shared" si="0"/>
        <v>2.6435999999999997</v>
      </c>
      <c r="I39" s="1">
        <f t="shared" si="1"/>
        <v>0</v>
      </c>
      <c r="J39" s="1">
        <f>(I39/total!$H$196)/(LN(H39)-LN(H38))</f>
        <v>0</v>
      </c>
      <c r="K39" s="1"/>
      <c r="M39" s="1"/>
      <c r="N39" s="1"/>
      <c r="S39" s="1"/>
      <c r="T39" s="1"/>
      <c r="U39" s="1"/>
      <c r="V39" s="1"/>
      <c r="W39" s="1"/>
      <c r="X39" s="1"/>
      <c r="Y39" s="1"/>
    </row>
    <row r="40" spans="3:25" x14ac:dyDescent="0.25">
      <c r="C40" s="1">
        <v>1.846E-3</v>
      </c>
      <c r="D40" s="1">
        <v>0</v>
      </c>
      <c r="E40">
        <v>0</v>
      </c>
      <c r="H40">
        <f t="shared" si="0"/>
        <v>2.7689999999999997</v>
      </c>
      <c r="I40" s="1">
        <f t="shared" si="1"/>
        <v>0</v>
      </c>
      <c r="J40" s="1">
        <f>(I40/total!$H$196)/(LN(H40)-LN(H39))</f>
        <v>0</v>
      </c>
      <c r="K40" s="1"/>
      <c r="M40" s="1"/>
      <c r="N40" s="1"/>
      <c r="S40" s="1"/>
      <c r="T40" s="1"/>
      <c r="U40" s="1"/>
      <c r="V40" s="1"/>
      <c r="W40" s="1"/>
      <c r="X40" s="1"/>
      <c r="Y40" s="1"/>
    </row>
    <row r="41" spans="3:25" x14ac:dyDescent="0.25">
      <c r="C41" s="1">
        <v>1.9335999999999999E-3</v>
      </c>
      <c r="D41" s="1">
        <v>0</v>
      </c>
      <c r="E41">
        <v>0</v>
      </c>
      <c r="H41">
        <f t="shared" si="0"/>
        <v>2.9003999999999999</v>
      </c>
      <c r="I41" s="1">
        <f t="shared" si="1"/>
        <v>0</v>
      </c>
      <c r="J41" s="1">
        <f>(I41/total!$H$196)/(LN(H41)-LN(H40))</f>
        <v>0</v>
      </c>
      <c r="K41" s="1"/>
      <c r="M41" s="1"/>
      <c r="N41" s="1"/>
      <c r="S41" s="1"/>
      <c r="T41" s="1"/>
      <c r="U41" s="1"/>
      <c r="V41" s="1"/>
      <c r="W41" s="1"/>
      <c r="X41" s="1"/>
      <c r="Y41" s="1"/>
    </row>
    <row r="42" spans="3:25" x14ac:dyDescent="0.25">
      <c r="C42" s="1">
        <v>2.0252999999999998E-3</v>
      </c>
      <c r="D42" s="1">
        <v>0</v>
      </c>
      <c r="E42">
        <v>0</v>
      </c>
      <c r="H42">
        <f t="shared" si="0"/>
        <v>3.0379499999999999</v>
      </c>
      <c r="I42" s="1">
        <f t="shared" si="1"/>
        <v>0</v>
      </c>
      <c r="J42" s="1">
        <f>(I42/total!$H$196)/(LN(H42)-LN(H41))</f>
        <v>0</v>
      </c>
      <c r="K42" s="1"/>
      <c r="M42" s="1"/>
      <c r="N42" s="1"/>
      <c r="S42" s="1"/>
      <c r="T42" s="1"/>
      <c r="U42" s="1"/>
      <c r="V42" s="1"/>
      <c r="W42" s="1"/>
      <c r="X42" s="1"/>
      <c r="Y42" s="1"/>
    </row>
    <row r="43" spans="3:25" x14ac:dyDescent="0.25">
      <c r="C43" s="1">
        <v>2.1213999999999998E-3</v>
      </c>
      <c r="D43" s="1">
        <v>0</v>
      </c>
      <c r="E43">
        <v>0</v>
      </c>
      <c r="H43">
        <f t="shared" si="0"/>
        <v>3.1820999999999997</v>
      </c>
      <c r="I43" s="1">
        <f t="shared" si="1"/>
        <v>0</v>
      </c>
      <c r="J43" s="1">
        <f>(I43/total!$H$196)/(LN(H43)-LN(H42))</f>
        <v>0</v>
      </c>
      <c r="K43" s="1"/>
      <c r="M43" s="1"/>
      <c r="N43" s="1"/>
      <c r="S43" s="1"/>
      <c r="T43" s="1"/>
      <c r="U43" s="1"/>
      <c r="V43" s="1"/>
      <c r="W43" s="1"/>
      <c r="X43" s="1"/>
      <c r="Y43" s="1"/>
    </row>
    <row r="44" spans="3:25" x14ac:dyDescent="0.25">
      <c r="C44" s="1">
        <v>2.222E-3</v>
      </c>
      <c r="D44" s="1">
        <v>0</v>
      </c>
      <c r="E44">
        <v>0</v>
      </c>
      <c r="H44">
        <f t="shared" si="0"/>
        <v>3.3330000000000002</v>
      </c>
      <c r="I44" s="1">
        <f t="shared" si="1"/>
        <v>0</v>
      </c>
      <c r="J44" s="1">
        <f>(I44/total!$H$196)/(LN(H44)-LN(H43))</f>
        <v>0</v>
      </c>
      <c r="K44" s="1"/>
      <c r="M44" s="1"/>
      <c r="N44" s="1"/>
      <c r="S44" s="1"/>
      <c r="T44" s="1"/>
      <c r="U44" s="1"/>
      <c r="V44" s="1"/>
      <c r="W44" s="1"/>
      <c r="X44" s="1"/>
      <c r="Y44" s="1"/>
    </row>
    <row r="45" spans="3:25" x14ac:dyDescent="0.25">
      <c r="C45" s="1">
        <v>2.3273999999999999E-3</v>
      </c>
      <c r="D45" s="1">
        <v>0</v>
      </c>
      <c r="E45">
        <v>0</v>
      </c>
      <c r="H45">
        <f t="shared" si="0"/>
        <v>3.4910999999999994</v>
      </c>
      <c r="I45" s="1">
        <f t="shared" si="1"/>
        <v>0</v>
      </c>
      <c r="J45" s="1">
        <f>(I45/total!$H$196)/(LN(H45)-LN(H44))</f>
        <v>0</v>
      </c>
      <c r="K45" s="1"/>
      <c r="M45" s="1"/>
      <c r="N45" s="1"/>
      <c r="S45" s="1"/>
      <c r="T45" s="1"/>
      <c r="U45" s="1"/>
      <c r="V45" s="1"/>
      <c r="W45" s="1"/>
      <c r="X45" s="1"/>
      <c r="Y45" s="1"/>
    </row>
    <row r="46" spans="3:25" x14ac:dyDescent="0.25">
      <c r="C46" s="1">
        <v>2.4377999999999999E-3</v>
      </c>
      <c r="D46" s="1">
        <v>0</v>
      </c>
      <c r="E46">
        <v>0</v>
      </c>
      <c r="H46">
        <f t="shared" si="0"/>
        <v>3.6566999999999998</v>
      </c>
      <c r="I46" s="1">
        <f t="shared" si="1"/>
        <v>0</v>
      </c>
      <c r="J46" s="1">
        <f>(I46/total!$H$196)/(LN(H46)-LN(H45))</f>
        <v>0</v>
      </c>
      <c r="K46" s="1"/>
      <c r="M46" s="1"/>
      <c r="N46" s="1"/>
      <c r="S46" s="1"/>
      <c r="T46" s="1"/>
      <c r="U46" s="1"/>
      <c r="V46" s="1"/>
      <c r="W46" s="1"/>
      <c r="X46" s="1"/>
      <c r="Y46" s="1"/>
    </row>
    <row r="47" spans="3:25" x14ac:dyDescent="0.25">
      <c r="C47" s="1">
        <v>2.5533999999999999E-3</v>
      </c>
      <c r="D47" s="1">
        <v>0</v>
      </c>
      <c r="E47">
        <v>0</v>
      </c>
      <c r="H47">
        <f t="shared" si="0"/>
        <v>3.8300999999999998</v>
      </c>
      <c r="I47" s="1">
        <f t="shared" si="1"/>
        <v>0</v>
      </c>
      <c r="J47" s="1">
        <f>(I47/total!$H$196)/(LN(H47)-LN(H46))</f>
        <v>0</v>
      </c>
      <c r="K47" s="1"/>
      <c r="M47" s="1"/>
      <c r="N47" s="1"/>
      <c r="S47" s="1"/>
      <c r="T47" s="1"/>
      <c r="U47" s="1"/>
      <c r="V47" s="1"/>
      <c r="W47" s="1"/>
      <c r="X47" s="1"/>
      <c r="Y47" s="1"/>
    </row>
    <row r="48" spans="3:25" x14ac:dyDescent="0.25">
      <c r="C48" s="1">
        <v>2.6744999999999998E-3</v>
      </c>
      <c r="D48" s="1">
        <v>0</v>
      </c>
      <c r="E48">
        <v>0</v>
      </c>
      <c r="H48">
        <f t="shared" si="0"/>
        <v>4.0117499999999993</v>
      </c>
      <c r="I48" s="1">
        <f t="shared" si="1"/>
        <v>0</v>
      </c>
      <c r="J48" s="1">
        <f>(I48/total!$H$196)/(LN(H48)-LN(H47))</f>
        <v>0</v>
      </c>
      <c r="K48" s="1"/>
      <c r="M48" s="1"/>
      <c r="N48" s="1"/>
      <c r="S48" s="1"/>
      <c r="T48" s="1"/>
      <c r="U48" s="1"/>
      <c r="V48" s="1"/>
      <c r="W48" s="1"/>
      <c r="X48" s="1"/>
      <c r="Y48" s="1"/>
    </row>
    <row r="49" spans="3:25" x14ac:dyDescent="0.25">
      <c r="C49" s="1">
        <v>2.8013999999999999E-3</v>
      </c>
      <c r="D49" s="1">
        <v>0</v>
      </c>
      <c r="E49">
        <v>0</v>
      </c>
      <c r="H49">
        <f t="shared" si="0"/>
        <v>4.2021000000000006</v>
      </c>
      <c r="I49" s="1">
        <f t="shared" si="1"/>
        <v>0</v>
      </c>
      <c r="J49" s="1">
        <f>(I49/total!$H$196)/(LN(H49)-LN(H48))</f>
        <v>0</v>
      </c>
      <c r="K49" s="1"/>
      <c r="M49" s="1"/>
      <c r="N49" s="1"/>
      <c r="S49" s="1"/>
      <c r="T49" s="1"/>
      <c r="U49" s="1"/>
      <c r="V49" s="1"/>
      <c r="W49" s="1"/>
      <c r="X49" s="1"/>
      <c r="Y49" s="1"/>
    </row>
    <row r="50" spans="3:25" x14ac:dyDescent="0.25">
      <c r="C50" s="1">
        <v>2.9342999999999999E-3</v>
      </c>
      <c r="D50" s="1">
        <v>0</v>
      </c>
      <c r="E50">
        <v>0</v>
      </c>
      <c r="H50">
        <f t="shared" si="0"/>
        <v>4.4014499999999996</v>
      </c>
      <c r="I50" s="1">
        <f t="shared" si="1"/>
        <v>0</v>
      </c>
      <c r="J50" s="1">
        <f>(I50/total!$H$196)/(LN(H50)-LN(H49))</f>
        <v>0</v>
      </c>
      <c r="K50" s="1"/>
      <c r="M50" s="1"/>
      <c r="N50" s="1"/>
      <c r="S50" s="1"/>
      <c r="T50" s="1"/>
      <c r="U50" s="1"/>
      <c r="V50" s="1"/>
      <c r="W50" s="1"/>
      <c r="X50" s="1"/>
      <c r="Y50" s="1"/>
    </row>
    <row r="51" spans="3:25" x14ac:dyDescent="0.25">
      <c r="C51" s="1">
        <v>3.0734999999999998E-3</v>
      </c>
      <c r="D51" s="1">
        <v>0</v>
      </c>
      <c r="E51">
        <v>0</v>
      </c>
      <c r="H51">
        <f t="shared" si="0"/>
        <v>4.6102499999999997</v>
      </c>
      <c r="I51" s="1">
        <f t="shared" si="1"/>
        <v>0</v>
      </c>
      <c r="J51" s="1">
        <f>(I51/total!$H$196)/(LN(H51)-LN(H50))</f>
        <v>0</v>
      </c>
      <c r="K51" s="1"/>
      <c r="M51" s="1"/>
      <c r="N51" s="1"/>
      <c r="S51" s="1"/>
      <c r="T51" s="1"/>
      <c r="U51" s="1"/>
      <c r="V51" s="1"/>
      <c r="W51" s="1"/>
      <c r="X51" s="1"/>
      <c r="Y51" s="1"/>
    </row>
    <row r="52" spans="3:25" x14ac:dyDescent="0.25">
      <c r="C52" s="1">
        <v>3.2193E-3</v>
      </c>
      <c r="D52" s="1">
        <v>0</v>
      </c>
      <c r="E52">
        <v>0</v>
      </c>
      <c r="H52">
        <f t="shared" si="0"/>
        <v>4.8289499999999999</v>
      </c>
      <c r="I52" s="1">
        <f t="shared" si="1"/>
        <v>0</v>
      </c>
      <c r="J52" s="1">
        <f>(I52/total!$H$196)/(LN(H52)-LN(H51))</f>
        <v>0</v>
      </c>
      <c r="K52" s="1"/>
      <c r="M52" s="1"/>
      <c r="N52" s="1"/>
      <c r="S52" s="1"/>
      <c r="T52" s="1"/>
      <c r="U52" s="1"/>
      <c r="V52" s="1"/>
      <c r="W52" s="1"/>
      <c r="X52" s="1"/>
      <c r="Y52" s="1"/>
    </row>
    <row r="53" spans="3:25" x14ac:dyDescent="0.25">
      <c r="C53" s="1">
        <v>3.372E-3</v>
      </c>
      <c r="D53" s="1">
        <v>0</v>
      </c>
      <c r="E53">
        <v>0</v>
      </c>
      <c r="H53">
        <f t="shared" si="0"/>
        <v>5.0579999999999998</v>
      </c>
      <c r="I53" s="1">
        <f t="shared" si="1"/>
        <v>0</v>
      </c>
      <c r="J53" s="1">
        <f>(I53/total!$H$196)/(LN(H53)-LN(H52))</f>
        <v>0</v>
      </c>
      <c r="K53" s="1"/>
      <c r="M53" s="1"/>
      <c r="N53" s="1"/>
      <c r="S53" s="1"/>
      <c r="T53" s="1"/>
      <c r="U53" s="1"/>
      <c r="V53" s="1"/>
      <c r="W53" s="1"/>
      <c r="X53" s="1"/>
      <c r="Y53" s="1"/>
    </row>
    <row r="54" spans="3:25" x14ac:dyDescent="0.25">
      <c r="C54" s="1">
        <v>3.5319000000000001E-3</v>
      </c>
      <c r="D54" s="1">
        <v>0</v>
      </c>
      <c r="E54">
        <v>0</v>
      </c>
      <c r="H54">
        <f t="shared" si="0"/>
        <v>5.2978499999999995</v>
      </c>
      <c r="I54" s="1">
        <f t="shared" si="1"/>
        <v>0</v>
      </c>
      <c r="J54" s="1">
        <f>(I54/total!$H$196)/(LN(H54)-LN(H53))</f>
        <v>0</v>
      </c>
      <c r="K54" s="1"/>
      <c r="M54" s="1"/>
      <c r="N54" s="1"/>
      <c r="S54" s="1"/>
      <c r="T54" s="1"/>
      <c r="U54" s="1"/>
      <c r="V54" s="1"/>
      <c r="W54" s="1"/>
      <c r="X54" s="1"/>
      <c r="Y54" s="1"/>
    </row>
    <row r="55" spans="3:25" x14ac:dyDescent="0.25">
      <c r="C55" s="1">
        <v>3.6993999999999998E-3</v>
      </c>
      <c r="D55" s="1">
        <v>0</v>
      </c>
      <c r="E55">
        <v>0</v>
      </c>
      <c r="H55">
        <f t="shared" si="0"/>
        <v>5.5490999999999993</v>
      </c>
      <c r="I55" s="1">
        <f t="shared" si="1"/>
        <v>0</v>
      </c>
      <c r="J55" s="1">
        <f>(I55/total!$H$196)/(LN(H55)-LN(H54))</f>
        <v>0</v>
      </c>
      <c r="K55" s="1"/>
      <c r="M55" s="1"/>
      <c r="N55" s="1"/>
      <c r="S55" s="1"/>
      <c r="T55" s="1"/>
      <c r="U55" s="1"/>
      <c r="V55" s="1"/>
      <c r="W55" s="1"/>
      <c r="X55" s="1"/>
      <c r="Y55" s="1"/>
    </row>
    <row r="56" spans="3:25" x14ac:dyDescent="0.25">
      <c r="C56" s="1">
        <v>3.8749000000000001E-3</v>
      </c>
      <c r="D56" s="1">
        <v>0</v>
      </c>
      <c r="E56">
        <v>0</v>
      </c>
      <c r="H56">
        <f t="shared" si="0"/>
        <v>5.8123500000000003</v>
      </c>
      <c r="I56" s="1">
        <f t="shared" si="1"/>
        <v>0</v>
      </c>
      <c r="J56" s="1">
        <f>(I56/total!$H$196)/(LN(H56)-LN(H55))</f>
        <v>0</v>
      </c>
      <c r="K56" s="1"/>
      <c r="M56" s="1"/>
      <c r="N56" s="1"/>
      <c r="S56" s="1"/>
      <c r="T56" s="1"/>
      <c r="U56" s="1"/>
      <c r="V56" s="1"/>
      <c r="W56" s="1"/>
      <c r="X56" s="1"/>
      <c r="Y56" s="1"/>
    </row>
    <row r="57" spans="3:25" x14ac:dyDescent="0.25">
      <c r="C57" s="1">
        <v>4.0587000000000002E-3</v>
      </c>
      <c r="D57" s="1">
        <v>0</v>
      </c>
      <c r="E57">
        <v>0</v>
      </c>
      <c r="H57">
        <f t="shared" si="0"/>
        <v>6.08805</v>
      </c>
      <c r="I57" s="1">
        <f t="shared" si="1"/>
        <v>0</v>
      </c>
      <c r="J57" s="1">
        <f>(I57/total!$H$196)/(LN(H57)-LN(H56))</f>
        <v>0</v>
      </c>
      <c r="K57" s="1"/>
      <c r="M57" s="1"/>
      <c r="N57" s="1"/>
      <c r="S57" s="1"/>
      <c r="T57" s="1"/>
      <c r="U57" s="1"/>
      <c r="V57" s="1"/>
      <c r="W57" s="1"/>
      <c r="X57" s="1"/>
      <c r="Y57" s="1"/>
    </row>
    <row r="58" spans="3:25" x14ac:dyDescent="0.25">
      <c r="C58" s="1">
        <v>4.2512000000000001E-3</v>
      </c>
      <c r="D58" s="1">
        <v>0</v>
      </c>
      <c r="E58">
        <v>0</v>
      </c>
      <c r="H58">
        <f t="shared" si="0"/>
        <v>6.3768000000000002</v>
      </c>
      <c r="I58" s="1">
        <f t="shared" si="1"/>
        <v>0</v>
      </c>
      <c r="J58" s="1">
        <f>(I58/total!$H$196)/(LN(H58)-LN(H57))</f>
        <v>0</v>
      </c>
      <c r="K58" s="1"/>
      <c r="M58" s="1"/>
      <c r="N58" s="1"/>
      <c r="S58" s="1"/>
      <c r="T58" s="1"/>
      <c r="U58" s="1"/>
      <c r="V58" s="1"/>
      <c r="W58" s="1"/>
      <c r="X58" s="1"/>
      <c r="Y58" s="1"/>
    </row>
    <row r="59" spans="3:25" x14ac:dyDescent="0.25">
      <c r="C59" s="1">
        <v>4.4529000000000001E-3</v>
      </c>
      <c r="D59" s="1">
        <v>0</v>
      </c>
      <c r="E59">
        <v>0</v>
      </c>
      <c r="H59">
        <f t="shared" si="0"/>
        <v>6.6793500000000003</v>
      </c>
      <c r="I59" s="1">
        <f t="shared" si="1"/>
        <v>0</v>
      </c>
      <c r="J59" s="1">
        <f>(I59/total!$H$196)/(LN(H59)-LN(H58))</f>
        <v>0</v>
      </c>
      <c r="K59" s="1"/>
      <c r="M59" s="1"/>
      <c r="N59" s="1"/>
      <c r="S59" s="1"/>
      <c r="T59" s="1"/>
      <c r="U59" s="1"/>
      <c r="V59" s="1"/>
      <c r="W59" s="1"/>
      <c r="X59" s="1"/>
      <c r="Y59" s="1"/>
    </row>
    <row r="60" spans="3:25" x14ac:dyDescent="0.25">
      <c r="C60" s="1">
        <v>4.6641E-3</v>
      </c>
      <c r="D60" s="1">
        <v>0</v>
      </c>
      <c r="E60">
        <v>0</v>
      </c>
      <c r="H60">
        <f t="shared" si="0"/>
        <v>6.9961499999999992</v>
      </c>
      <c r="I60" s="1">
        <f t="shared" si="1"/>
        <v>0</v>
      </c>
      <c r="J60" s="1">
        <f>(I60/total!$H$196)/(LN(H60)-LN(H59))</f>
        <v>0</v>
      </c>
      <c r="K60" s="1"/>
      <c r="M60" s="1"/>
      <c r="N60" s="1"/>
      <c r="S60" s="1"/>
      <c r="T60" s="1"/>
      <c r="U60" s="1"/>
      <c r="V60" s="1"/>
      <c r="W60" s="1"/>
      <c r="X60" s="1"/>
      <c r="Y60" s="1"/>
    </row>
    <row r="61" spans="3:25" x14ac:dyDescent="0.25">
      <c r="C61" s="1">
        <v>4.8853000000000004E-3</v>
      </c>
      <c r="D61" s="1">
        <v>0</v>
      </c>
      <c r="E61">
        <v>0</v>
      </c>
      <c r="H61">
        <f t="shared" si="0"/>
        <v>7.3279500000000004</v>
      </c>
      <c r="I61" s="1">
        <f t="shared" si="1"/>
        <v>0</v>
      </c>
      <c r="J61" s="1">
        <f>(I61/total!$H$196)/(LN(H61)-LN(H60))</f>
        <v>0</v>
      </c>
      <c r="K61" s="1"/>
      <c r="M61" s="1"/>
      <c r="N61" s="1"/>
      <c r="S61" s="1"/>
      <c r="T61" s="1"/>
      <c r="U61" s="1"/>
      <c r="V61" s="1"/>
      <c r="W61" s="1"/>
      <c r="X61" s="1"/>
      <c r="Y61" s="1"/>
    </row>
    <row r="62" spans="3:25" x14ac:dyDescent="0.25">
      <c r="C62" s="1">
        <v>5.1171000000000003E-3</v>
      </c>
      <c r="D62" s="1">
        <v>0</v>
      </c>
      <c r="E62">
        <v>0</v>
      </c>
      <c r="H62">
        <f t="shared" si="0"/>
        <v>7.675650000000001</v>
      </c>
      <c r="I62" s="1">
        <f t="shared" si="1"/>
        <v>0</v>
      </c>
      <c r="J62" s="1">
        <f>(I62/total!$H$196)/(LN(H62)-LN(H61))</f>
        <v>0</v>
      </c>
      <c r="K62" s="1"/>
      <c r="M62" s="1"/>
      <c r="N62" s="1"/>
      <c r="S62" s="1"/>
      <c r="T62" s="1"/>
      <c r="U62" s="1"/>
      <c r="V62" s="1"/>
      <c r="W62" s="1"/>
      <c r="X62" s="1"/>
      <c r="Y62" s="1"/>
    </row>
    <row r="63" spans="3:25" x14ac:dyDescent="0.25">
      <c r="C63" s="1">
        <v>5.3597999999999996E-3</v>
      </c>
      <c r="D63" s="1">
        <v>0</v>
      </c>
      <c r="E63">
        <v>0</v>
      </c>
      <c r="H63">
        <f t="shared" si="0"/>
        <v>8.0396999999999998</v>
      </c>
      <c r="I63" s="1">
        <f t="shared" si="1"/>
        <v>0</v>
      </c>
      <c r="J63" s="1">
        <f>(I63/total!$H$196)/(LN(H63)-LN(H62))</f>
        <v>0</v>
      </c>
      <c r="K63" s="1"/>
      <c r="M63" s="1"/>
      <c r="N63" s="1"/>
      <c r="S63" s="1"/>
      <c r="T63" s="1"/>
      <c r="U63" s="1"/>
      <c r="V63" s="1"/>
      <c r="W63" s="1"/>
      <c r="X63" s="1"/>
      <c r="Y63" s="1"/>
    </row>
    <row r="64" spans="3:25" x14ac:dyDescent="0.25">
      <c r="C64" s="1">
        <v>5.6140000000000001E-3</v>
      </c>
      <c r="D64" s="1">
        <v>0</v>
      </c>
      <c r="E64">
        <v>0</v>
      </c>
      <c r="H64">
        <f t="shared" si="0"/>
        <v>8.4209999999999994</v>
      </c>
      <c r="I64" s="1">
        <f t="shared" si="1"/>
        <v>0</v>
      </c>
      <c r="J64" s="1">
        <f>(I64/total!$H$196)/(LN(H64)-LN(H63))</f>
        <v>0</v>
      </c>
      <c r="K64" s="1"/>
      <c r="M64" s="1"/>
      <c r="N64" s="1"/>
      <c r="S64" s="1"/>
      <c r="T64" s="1"/>
      <c r="U64" s="1"/>
      <c r="V64" s="1"/>
      <c r="W64" s="1"/>
      <c r="X64" s="1"/>
      <c r="Y64" s="1"/>
    </row>
    <row r="65" spans="3:25" x14ac:dyDescent="0.25">
      <c r="C65" s="1">
        <v>5.8802999999999998E-3</v>
      </c>
      <c r="D65" s="1">
        <v>0</v>
      </c>
      <c r="E65">
        <v>0</v>
      </c>
      <c r="H65">
        <f t="shared" si="0"/>
        <v>8.820450000000001</v>
      </c>
      <c r="I65" s="1">
        <f t="shared" si="1"/>
        <v>0</v>
      </c>
      <c r="J65" s="1">
        <f>(I65/total!$H$196)/(LN(H65)-LN(H64))</f>
        <v>0</v>
      </c>
      <c r="K65" s="1"/>
      <c r="M65" s="1"/>
      <c r="N65" s="1"/>
      <c r="S65" s="1"/>
      <c r="T65" s="1"/>
      <c r="U65" s="1"/>
      <c r="V65" s="1"/>
      <c r="W65" s="1"/>
      <c r="X65" s="1"/>
      <c r="Y65" s="1"/>
    </row>
    <row r="66" spans="3:25" x14ac:dyDescent="0.25">
      <c r="C66" s="1">
        <v>6.1593000000000004E-3</v>
      </c>
      <c r="D66" s="1">
        <v>0</v>
      </c>
      <c r="E66">
        <v>0</v>
      </c>
      <c r="H66">
        <f t="shared" si="0"/>
        <v>9.2389500000000009</v>
      </c>
      <c r="I66" s="1">
        <f t="shared" si="1"/>
        <v>0</v>
      </c>
      <c r="J66" s="1">
        <f>(I66/total!$H$196)/(LN(H66)-LN(H65))</f>
        <v>0</v>
      </c>
      <c r="K66" s="1"/>
      <c r="M66" s="1"/>
      <c r="N66" s="1"/>
      <c r="S66" s="1"/>
      <c r="T66" s="1"/>
      <c r="U66" s="1"/>
      <c r="V66" s="1"/>
      <c r="W66" s="1"/>
      <c r="X66" s="1"/>
      <c r="Y66" s="1"/>
    </row>
    <row r="67" spans="3:25" x14ac:dyDescent="0.25">
      <c r="C67" s="1">
        <v>6.4514000000000004E-3</v>
      </c>
      <c r="D67" s="1">
        <v>0</v>
      </c>
      <c r="E67">
        <v>0</v>
      </c>
      <c r="H67">
        <f t="shared" si="0"/>
        <v>9.6771000000000011</v>
      </c>
      <c r="I67" s="1">
        <f t="shared" si="1"/>
        <v>0</v>
      </c>
      <c r="J67" s="1">
        <f>(I67/total!$H$196)/(LN(H67)-LN(H66))</f>
        <v>0</v>
      </c>
      <c r="K67" s="1"/>
      <c r="M67" s="1"/>
      <c r="N67" s="1"/>
      <c r="S67" s="1"/>
      <c r="T67" s="1"/>
      <c r="U67" s="1"/>
      <c r="V67" s="1"/>
      <c r="W67" s="1"/>
      <c r="X67" s="1"/>
      <c r="Y67" s="1"/>
    </row>
    <row r="68" spans="3:25" x14ac:dyDescent="0.25">
      <c r="C68" s="1">
        <v>6.7574000000000002E-3</v>
      </c>
      <c r="D68" s="1">
        <v>0</v>
      </c>
      <c r="E68">
        <v>0</v>
      </c>
      <c r="H68">
        <f t="shared" si="0"/>
        <v>10.136100000000001</v>
      </c>
      <c r="I68" s="1">
        <f t="shared" si="1"/>
        <v>0</v>
      </c>
      <c r="J68" s="1">
        <f>(I68/total!$H$196)/(LN(H68)-LN(H67))</f>
        <v>0</v>
      </c>
      <c r="K68" s="1"/>
      <c r="M68" s="1"/>
      <c r="N68" s="1"/>
      <c r="S68" s="1"/>
      <c r="T68" s="1"/>
      <c r="U68" s="1"/>
      <c r="V68" s="1"/>
      <c r="W68" s="1"/>
      <c r="X68" s="1"/>
      <c r="Y68" s="1"/>
    </row>
    <row r="69" spans="3:25" x14ac:dyDescent="0.25">
      <c r="C69" s="1">
        <v>7.0780000000000001E-3</v>
      </c>
      <c r="D69" s="1">
        <v>0</v>
      </c>
      <c r="E69">
        <v>0</v>
      </c>
      <c r="H69">
        <f t="shared" si="0"/>
        <v>10.616999999999999</v>
      </c>
      <c r="I69" s="1">
        <f t="shared" si="1"/>
        <v>0</v>
      </c>
      <c r="J69" s="1">
        <f>(I69/total!$H$196)/(LN(H69)-LN(H68))</f>
        <v>0</v>
      </c>
      <c r="K69" s="1"/>
      <c r="M69" s="1"/>
      <c r="N69" s="1"/>
      <c r="S69" s="1"/>
      <c r="T69" s="1"/>
      <c r="U69" s="1"/>
      <c r="V69" s="1"/>
      <c r="W69" s="1"/>
      <c r="X69" s="1"/>
      <c r="Y69" s="1"/>
    </row>
    <row r="70" spans="3:25" x14ac:dyDescent="0.25">
      <c r="C70" s="1">
        <v>7.4136999999999996E-3</v>
      </c>
      <c r="D70" s="1">
        <v>0</v>
      </c>
      <c r="E70">
        <v>0</v>
      </c>
      <c r="H70">
        <f t="shared" ref="H70:H133" si="2">(C70*3/2)*1000</f>
        <v>11.12055</v>
      </c>
      <c r="I70" s="1">
        <f t="shared" si="1"/>
        <v>0</v>
      </c>
      <c r="J70" s="1">
        <f>(I70/total!$H$196)/(LN(H70)-LN(H69))</f>
        <v>0</v>
      </c>
      <c r="K70" s="1"/>
      <c r="M70" s="1"/>
      <c r="N70" s="1"/>
      <c r="S70" s="1"/>
      <c r="T70" s="1"/>
      <c r="U70" s="1"/>
      <c r="V70" s="1"/>
      <c r="W70" s="1"/>
      <c r="X70" s="1"/>
      <c r="Y70" s="1"/>
    </row>
    <row r="71" spans="3:25" x14ac:dyDescent="0.25">
      <c r="C71" s="1">
        <v>7.7654000000000004E-3</v>
      </c>
      <c r="D71" s="1">
        <v>0</v>
      </c>
      <c r="E71">
        <v>0</v>
      </c>
      <c r="H71">
        <f t="shared" si="2"/>
        <v>11.648100000000001</v>
      </c>
      <c r="I71" s="1">
        <f t="shared" ref="I71:I134" si="3">D71*H71</f>
        <v>0</v>
      </c>
      <c r="J71" s="1">
        <f>(I71/total!$H$196)/(LN(H71)-LN(H70))</f>
        <v>0</v>
      </c>
      <c r="K71" s="1"/>
      <c r="M71" s="1"/>
      <c r="N71" s="1"/>
      <c r="S71" s="1"/>
      <c r="T71" s="1"/>
      <c r="U71" s="1"/>
      <c r="V71" s="1"/>
      <c r="W71" s="1"/>
      <c r="X71" s="1"/>
      <c r="Y71" s="1"/>
    </row>
    <row r="72" spans="3:25" x14ac:dyDescent="0.25">
      <c r="C72" s="1">
        <v>8.1337000000000007E-3</v>
      </c>
      <c r="D72" s="1">
        <v>0</v>
      </c>
      <c r="E72">
        <v>0</v>
      </c>
      <c r="H72">
        <f t="shared" si="2"/>
        <v>12.200550000000002</v>
      </c>
      <c r="I72" s="1">
        <f t="shared" si="3"/>
        <v>0</v>
      </c>
      <c r="J72" s="1">
        <f>(I72/total!$H$196)/(LN(H72)-LN(H71))</f>
        <v>0</v>
      </c>
      <c r="K72" s="1"/>
      <c r="M72" s="1"/>
      <c r="N72" s="1"/>
      <c r="S72" s="1"/>
      <c r="T72" s="1"/>
      <c r="U72" s="1"/>
      <c r="V72" s="1"/>
      <c r="W72" s="1"/>
      <c r="X72" s="1"/>
      <c r="Y72" s="1"/>
    </row>
    <row r="73" spans="3:25" x14ac:dyDescent="0.25">
      <c r="C73" s="1">
        <v>8.5194999999999993E-3</v>
      </c>
      <c r="D73" s="1">
        <v>0</v>
      </c>
      <c r="E73">
        <v>0</v>
      </c>
      <c r="H73">
        <f t="shared" si="2"/>
        <v>12.779249999999999</v>
      </c>
      <c r="I73" s="1">
        <f t="shared" si="3"/>
        <v>0</v>
      </c>
      <c r="J73" s="1">
        <f>(I73/total!$H$196)/(LN(H73)-LN(H72))</f>
        <v>0</v>
      </c>
      <c r="K73" s="1"/>
      <c r="M73" s="1"/>
      <c r="N73" s="1"/>
      <c r="S73" s="1"/>
      <c r="T73" s="1"/>
      <c r="U73" s="1"/>
      <c r="V73" s="1"/>
      <c r="W73" s="1"/>
      <c r="X73" s="1"/>
      <c r="Y73" s="1"/>
    </row>
    <row r="74" spans="3:25" x14ac:dyDescent="0.25">
      <c r="C74" s="1">
        <v>8.9236000000000003E-3</v>
      </c>
      <c r="D74" s="1">
        <v>0</v>
      </c>
      <c r="E74">
        <v>0</v>
      </c>
      <c r="H74">
        <f t="shared" si="2"/>
        <v>13.385400000000001</v>
      </c>
      <c r="I74" s="1">
        <f t="shared" si="3"/>
        <v>0</v>
      </c>
      <c r="J74" s="1">
        <f>(I74/total!$H$196)/(LN(H74)-LN(H73))</f>
        <v>0</v>
      </c>
      <c r="K74" s="1"/>
      <c r="M74" s="1"/>
      <c r="N74" s="1"/>
      <c r="S74" s="1"/>
      <c r="T74" s="1"/>
      <c r="U74" s="1"/>
      <c r="V74" s="1"/>
      <c r="W74" s="1"/>
      <c r="X74" s="1"/>
      <c r="Y74" s="1"/>
    </row>
    <row r="75" spans="3:25" x14ac:dyDescent="0.25">
      <c r="C75" s="1">
        <v>9.3469E-3</v>
      </c>
      <c r="D75" s="1">
        <v>0</v>
      </c>
      <c r="E75">
        <v>0</v>
      </c>
      <c r="H75">
        <f t="shared" si="2"/>
        <v>14.020350000000001</v>
      </c>
      <c r="I75" s="1">
        <f t="shared" si="3"/>
        <v>0</v>
      </c>
      <c r="J75" s="1">
        <f>(I75/total!$H$196)/(LN(H75)-LN(H74))</f>
        <v>0</v>
      </c>
      <c r="K75" s="1"/>
      <c r="M75" s="1"/>
      <c r="N75" s="1"/>
      <c r="S75" s="1"/>
      <c r="T75" s="1"/>
      <c r="U75" s="1"/>
      <c r="V75" s="1"/>
      <c r="W75" s="1"/>
      <c r="X75" s="1"/>
      <c r="Y75" s="1"/>
    </row>
    <row r="76" spans="3:25" x14ac:dyDescent="0.25">
      <c r="C76" s="1">
        <v>9.7903E-3</v>
      </c>
      <c r="D76" s="1">
        <v>0</v>
      </c>
      <c r="E76">
        <v>0</v>
      </c>
      <c r="H76">
        <f t="shared" si="2"/>
        <v>14.685449999999999</v>
      </c>
      <c r="I76" s="1">
        <f t="shared" si="3"/>
        <v>0</v>
      </c>
      <c r="J76" s="1">
        <f>(I76/total!$H$196)/(LN(H76)-LN(H75))</f>
        <v>0</v>
      </c>
      <c r="K76" s="1"/>
      <c r="M76" s="1"/>
      <c r="N76" s="1"/>
      <c r="S76" s="1"/>
      <c r="T76" s="1"/>
      <c r="U76" s="1"/>
      <c r="V76" s="1"/>
      <c r="W76" s="1"/>
      <c r="X76" s="1"/>
      <c r="Y76" s="1"/>
    </row>
    <row r="77" spans="3:25" x14ac:dyDescent="0.25">
      <c r="C77" s="1">
        <v>1.0255E-2</v>
      </c>
      <c r="D77" s="1">
        <v>0</v>
      </c>
      <c r="E77">
        <v>0</v>
      </c>
      <c r="H77">
        <f t="shared" si="2"/>
        <v>15.3825</v>
      </c>
      <c r="I77" s="1">
        <f t="shared" si="3"/>
        <v>0</v>
      </c>
      <c r="J77" s="1">
        <f>(I77/total!$H$196)/(LN(H77)-LN(H76))</f>
        <v>0</v>
      </c>
      <c r="K77" s="1"/>
      <c r="M77" s="1"/>
      <c r="N77" s="1"/>
      <c r="S77" s="1"/>
      <c r="T77" s="1"/>
      <c r="U77" s="1"/>
      <c r="V77" s="1"/>
      <c r="W77" s="1"/>
      <c r="X77" s="1"/>
      <c r="Y77" s="1"/>
    </row>
    <row r="78" spans="3:25" x14ac:dyDescent="0.25">
      <c r="C78" s="1">
        <v>1.0741000000000001E-2</v>
      </c>
      <c r="D78" s="1">
        <v>0</v>
      </c>
      <c r="E78">
        <v>0</v>
      </c>
      <c r="H78">
        <f t="shared" si="2"/>
        <v>16.111499999999999</v>
      </c>
      <c r="I78" s="1">
        <f t="shared" si="3"/>
        <v>0</v>
      </c>
      <c r="J78" s="1">
        <f>(I78/total!$H$196)/(LN(H78)-LN(H77))</f>
        <v>0</v>
      </c>
      <c r="K78" s="1"/>
      <c r="M78" s="1"/>
      <c r="N78" s="1"/>
      <c r="S78" s="1"/>
      <c r="T78" s="1"/>
      <c r="U78" s="1"/>
      <c r="V78" s="1"/>
      <c r="W78" s="1"/>
      <c r="X78" s="1"/>
      <c r="Y78" s="1"/>
    </row>
    <row r="79" spans="3:25" x14ac:dyDescent="0.25">
      <c r="C79" s="1">
        <v>1.1251000000000001E-2</v>
      </c>
      <c r="D79" s="1">
        <v>0</v>
      </c>
      <c r="E79">
        <v>0</v>
      </c>
      <c r="H79">
        <f t="shared" si="2"/>
        <v>16.876500000000004</v>
      </c>
      <c r="I79" s="1">
        <f t="shared" si="3"/>
        <v>0</v>
      </c>
      <c r="J79" s="1">
        <f>(I79/total!$H$196)/(LN(H79)-LN(H78))</f>
        <v>0</v>
      </c>
      <c r="K79" s="1"/>
      <c r="M79" s="1"/>
      <c r="N79" s="1"/>
      <c r="S79" s="1"/>
      <c r="T79" s="1"/>
      <c r="U79" s="1"/>
      <c r="V79" s="1"/>
      <c r="W79" s="1"/>
      <c r="X79" s="1"/>
      <c r="Y79" s="1"/>
    </row>
    <row r="80" spans="3:25" x14ac:dyDescent="0.25">
      <c r="C80" s="1">
        <v>1.1783999999999999E-2</v>
      </c>
      <c r="D80" s="1">
        <v>1E-8</v>
      </c>
      <c r="E80">
        <v>1</v>
      </c>
      <c r="H80">
        <f t="shared" si="2"/>
        <v>17.675999999999998</v>
      </c>
      <c r="I80" s="1">
        <f t="shared" si="3"/>
        <v>1.7675999999999998E-7</v>
      </c>
      <c r="J80" s="1">
        <f>(I80/total!$H$196)/(LN(H80)-LN(H79))</f>
        <v>2.5606460826806576E-3</v>
      </c>
      <c r="K80" s="1"/>
      <c r="M80" s="1"/>
      <c r="N80" s="1"/>
      <c r="S80" s="1"/>
      <c r="T80" s="1"/>
      <c r="U80" s="1"/>
      <c r="V80" s="1"/>
      <c r="W80" s="1"/>
      <c r="X80" s="1"/>
      <c r="Y80" s="1"/>
    </row>
    <row r="81" spans="3:25" x14ac:dyDescent="0.25">
      <c r="C81" s="1">
        <v>1.2343E-2</v>
      </c>
      <c r="D81" s="1">
        <v>1E-8</v>
      </c>
      <c r="E81">
        <v>1</v>
      </c>
      <c r="H81">
        <f t="shared" si="2"/>
        <v>18.514499999999998</v>
      </c>
      <c r="I81" s="1">
        <f t="shared" si="3"/>
        <v>1.8514499999999998E-7</v>
      </c>
      <c r="J81" s="1">
        <f>(I81/total!$H$196)/(LN(H81)-LN(H80))</f>
        <v>2.6785999555747129E-3</v>
      </c>
      <c r="K81" s="1"/>
      <c r="M81" s="1"/>
      <c r="N81" s="1"/>
      <c r="S81" s="1"/>
      <c r="T81" s="1"/>
      <c r="U81" s="1"/>
      <c r="V81" s="1"/>
      <c r="W81" s="1"/>
      <c r="X81" s="1"/>
      <c r="Y81" s="1"/>
    </row>
    <row r="82" spans="3:25" x14ac:dyDescent="0.25">
      <c r="C82" s="1">
        <v>1.2929E-2</v>
      </c>
      <c r="D82" s="1">
        <v>0</v>
      </c>
      <c r="E82">
        <v>0</v>
      </c>
      <c r="H82">
        <f t="shared" si="2"/>
        <v>19.3935</v>
      </c>
      <c r="I82" s="1">
        <f t="shared" si="3"/>
        <v>0</v>
      </c>
      <c r="J82" s="1">
        <f>(I82/total!$H$196)/(LN(H82)-LN(H81))</f>
        <v>0</v>
      </c>
      <c r="K82" s="1"/>
      <c r="M82" s="1"/>
      <c r="N82" s="1"/>
      <c r="S82" s="1"/>
      <c r="T82" s="1"/>
      <c r="U82" s="1"/>
      <c r="V82" s="1"/>
      <c r="W82" s="1"/>
      <c r="X82" s="1"/>
      <c r="Y82" s="1"/>
    </row>
    <row r="83" spans="3:25" x14ac:dyDescent="0.25">
      <c r="C83" s="1">
        <v>1.3542E-2</v>
      </c>
      <c r="D83" s="1">
        <v>1E-8</v>
      </c>
      <c r="E83">
        <v>1</v>
      </c>
      <c r="H83">
        <f t="shared" si="2"/>
        <v>20.313000000000002</v>
      </c>
      <c r="I83" s="1">
        <f t="shared" si="3"/>
        <v>2.0313000000000002E-7</v>
      </c>
      <c r="J83" s="1">
        <f>(I83/total!$H$196)/(LN(H83)-LN(H82))</f>
        <v>2.9402778557135133E-3</v>
      </c>
      <c r="K83" s="1"/>
      <c r="M83" s="1"/>
      <c r="N83" s="1"/>
      <c r="S83" s="1"/>
      <c r="T83" s="1"/>
      <c r="U83" s="1"/>
      <c r="V83" s="1"/>
      <c r="W83" s="1"/>
      <c r="X83" s="1"/>
      <c r="Y83" s="1"/>
    </row>
    <row r="84" spans="3:25" x14ac:dyDescent="0.25">
      <c r="C84" s="1">
        <v>1.4184E-2</v>
      </c>
      <c r="D84" s="1">
        <v>2E-8</v>
      </c>
      <c r="E84">
        <v>0.70709999999999995</v>
      </c>
      <c r="H84">
        <f t="shared" si="2"/>
        <v>21.276</v>
      </c>
      <c r="I84" s="1">
        <f t="shared" si="3"/>
        <v>4.2552000000000001E-7</v>
      </c>
      <c r="J84" s="1">
        <f>(I84/total!$H$196)/(LN(H84)-LN(H83))</f>
        <v>6.1599418771140935E-3</v>
      </c>
      <c r="K84" s="1"/>
      <c r="M84" s="1"/>
      <c r="N84" s="1"/>
      <c r="S84" s="1"/>
      <c r="T84" s="1"/>
      <c r="U84" s="1"/>
      <c r="V84" s="1"/>
      <c r="W84" s="1"/>
      <c r="X84" s="1"/>
      <c r="Y84" s="1"/>
    </row>
    <row r="85" spans="3:25" x14ac:dyDescent="0.25">
      <c r="C85" s="1">
        <v>1.4857E-2</v>
      </c>
      <c r="D85" s="1">
        <v>0</v>
      </c>
      <c r="E85">
        <v>0</v>
      </c>
      <c r="H85">
        <f t="shared" si="2"/>
        <v>22.285499999999999</v>
      </c>
      <c r="I85" s="1">
        <f t="shared" si="3"/>
        <v>0</v>
      </c>
      <c r="J85" s="1">
        <f>(I85/total!$H$196)/(LN(H85)-LN(H84))</f>
        <v>0</v>
      </c>
      <c r="K85" s="1"/>
      <c r="M85" s="1"/>
      <c r="N85" s="1"/>
      <c r="S85" s="1"/>
      <c r="T85" s="1"/>
      <c r="U85" s="1"/>
      <c r="V85" s="1"/>
      <c r="W85" s="1"/>
      <c r="X85" s="1"/>
      <c r="Y85" s="1"/>
    </row>
    <row r="86" spans="3:25" x14ac:dyDescent="0.25">
      <c r="C86" s="1">
        <v>1.5561999999999999E-2</v>
      </c>
      <c r="D86" s="1">
        <v>0</v>
      </c>
      <c r="E86">
        <v>0</v>
      </c>
      <c r="H86">
        <f t="shared" si="2"/>
        <v>23.343</v>
      </c>
      <c r="I86" s="1">
        <f t="shared" si="3"/>
        <v>0</v>
      </c>
      <c r="J86" s="1">
        <f>(I86/total!$H$196)/(LN(H86)-LN(H85))</f>
        <v>0</v>
      </c>
      <c r="K86" s="1"/>
      <c r="M86" s="1"/>
      <c r="N86" s="1"/>
      <c r="S86" s="1"/>
      <c r="T86" s="1"/>
      <c r="U86" s="1"/>
      <c r="V86" s="1"/>
      <c r="W86" s="1"/>
      <c r="X86" s="1"/>
      <c r="Y86" s="1"/>
    </row>
    <row r="87" spans="3:25" x14ac:dyDescent="0.25">
      <c r="C87" s="1">
        <v>1.6299999999999999E-2</v>
      </c>
      <c r="D87" s="1">
        <v>1E-8</v>
      </c>
      <c r="E87">
        <v>1</v>
      </c>
      <c r="H87">
        <f t="shared" si="2"/>
        <v>24.45</v>
      </c>
      <c r="I87" s="1">
        <f t="shared" si="3"/>
        <v>2.445E-7</v>
      </c>
      <c r="J87" s="1">
        <f>(I87/total!$H$196)/(LN(H87)-LN(H86))</f>
        <v>3.5383430193958276E-3</v>
      </c>
      <c r="K87" s="1"/>
      <c r="M87" s="1"/>
      <c r="N87" s="1"/>
      <c r="S87" s="1"/>
      <c r="T87" s="1"/>
      <c r="U87" s="1"/>
      <c r="V87" s="1"/>
      <c r="W87" s="1"/>
      <c r="X87" s="1"/>
      <c r="Y87" s="1"/>
    </row>
    <row r="88" spans="3:25" x14ac:dyDescent="0.25">
      <c r="C88" s="1">
        <v>1.7073000000000001E-2</v>
      </c>
      <c r="D88" s="1">
        <v>1E-8</v>
      </c>
      <c r="E88">
        <v>1</v>
      </c>
      <c r="H88">
        <f t="shared" si="2"/>
        <v>25.609500000000001</v>
      </c>
      <c r="I88" s="1">
        <f t="shared" si="3"/>
        <v>2.5609499999999999E-7</v>
      </c>
      <c r="J88" s="1">
        <f>(I88/total!$H$196)/(LN(H88)-LN(H87))</f>
        <v>3.7061351398982871E-3</v>
      </c>
      <c r="K88" s="1"/>
      <c r="M88" s="1"/>
      <c r="N88" s="1"/>
      <c r="S88" s="1"/>
      <c r="T88" s="1"/>
      <c r="U88" s="1"/>
      <c r="V88" s="1"/>
      <c r="W88" s="1"/>
      <c r="X88" s="1"/>
      <c r="Y88" s="1"/>
    </row>
    <row r="89" spans="3:25" x14ac:dyDescent="0.25">
      <c r="C89" s="1">
        <v>1.7883E-2</v>
      </c>
      <c r="D89" s="1">
        <v>1E-8</v>
      </c>
      <c r="E89">
        <v>1</v>
      </c>
      <c r="H89">
        <f t="shared" si="2"/>
        <v>26.8245</v>
      </c>
      <c r="I89" s="1">
        <f t="shared" si="3"/>
        <v>2.68245E-7</v>
      </c>
      <c r="J89" s="1">
        <f>(I89/total!$H$196)/(LN(H89)-LN(H88))</f>
        <v>3.880365911410835E-3</v>
      </c>
      <c r="K89" s="1"/>
      <c r="M89" s="1"/>
      <c r="N89" s="1"/>
      <c r="S89" s="1"/>
      <c r="T89" s="1"/>
      <c r="U89" s="1"/>
      <c r="V89" s="1"/>
      <c r="W89" s="1"/>
      <c r="X89" s="1"/>
      <c r="Y89" s="1"/>
    </row>
    <row r="90" spans="3:25" x14ac:dyDescent="0.25">
      <c r="C90" s="1">
        <v>1.8731000000000001E-2</v>
      </c>
      <c r="D90" s="1">
        <v>0</v>
      </c>
      <c r="E90">
        <v>0</v>
      </c>
      <c r="H90">
        <f t="shared" si="2"/>
        <v>28.096500000000002</v>
      </c>
      <c r="I90" s="1">
        <f t="shared" si="3"/>
        <v>0</v>
      </c>
      <c r="J90" s="1">
        <f>(I90/total!$H$196)/(LN(H90)-LN(H89))</f>
        <v>0</v>
      </c>
      <c r="K90" s="1"/>
      <c r="M90" s="1"/>
      <c r="N90" s="1"/>
      <c r="S90" s="1"/>
      <c r="T90" s="1"/>
      <c r="U90" s="1"/>
      <c r="V90" s="1"/>
      <c r="W90" s="1"/>
      <c r="X90" s="1"/>
      <c r="Y90" s="1"/>
    </row>
    <row r="91" spans="3:25" x14ac:dyDescent="0.25">
      <c r="C91" s="1">
        <v>1.9619999999999999E-2</v>
      </c>
      <c r="D91" s="1">
        <v>0</v>
      </c>
      <c r="E91">
        <v>0</v>
      </c>
      <c r="H91">
        <f t="shared" si="2"/>
        <v>29.429999999999996</v>
      </c>
      <c r="I91" s="1">
        <f t="shared" si="3"/>
        <v>0</v>
      </c>
      <c r="J91" s="1">
        <f>(I91/total!$H$196)/(LN(H91)-LN(H90))</f>
        <v>0</v>
      </c>
      <c r="K91" s="1"/>
      <c r="M91" s="1"/>
      <c r="N91" s="1"/>
      <c r="S91" s="1"/>
      <c r="T91" s="1"/>
      <c r="U91" s="1"/>
      <c r="V91" s="1"/>
      <c r="W91" s="1"/>
      <c r="X91" s="1"/>
      <c r="Y91" s="1"/>
    </row>
    <row r="92" spans="3:25" x14ac:dyDescent="0.25">
      <c r="C92" s="1">
        <v>2.0549999999999999E-2</v>
      </c>
      <c r="D92" s="1">
        <v>1E-8</v>
      </c>
      <c r="E92">
        <v>1</v>
      </c>
      <c r="H92">
        <f t="shared" si="2"/>
        <v>30.824999999999999</v>
      </c>
      <c r="I92" s="1">
        <f t="shared" si="3"/>
        <v>3.0825000000000002E-7</v>
      </c>
      <c r="J92" s="1">
        <f>(I92/total!$H$196)/(LN(H92)-LN(H91))</f>
        <v>4.462995392561158E-3</v>
      </c>
      <c r="K92" s="1"/>
      <c r="M92" s="1"/>
      <c r="N92" s="1"/>
      <c r="S92" s="1"/>
      <c r="T92" s="1"/>
      <c r="U92" s="1"/>
      <c r="V92" s="1"/>
      <c r="W92" s="1"/>
      <c r="X92" s="1"/>
      <c r="Y92" s="1"/>
    </row>
    <row r="93" spans="3:25" x14ac:dyDescent="0.25">
      <c r="C93" s="1">
        <v>2.1524999999999999E-2</v>
      </c>
      <c r="D93" s="1">
        <v>1E-8</v>
      </c>
      <c r="E93">
        <v>1</v>
      </c>
      <c r="H93">
        <f t="shared" si="2"/>
        <v>32.287499999999994</v>
      </c>
      <c r="I93" s="1">
        <f t="shared" si="3"/>
        <v>3.2287499999999996E-7</v>
      </c>
      <c r="J93" s="1">
        <f>(I93/total!$H$196)/(LN(H93)-LN(H92))</f>
        <v>4.6704449263687137E-3</v>
      </c>
      <c r="K93" s="1"/>
      <c r="M93" s="1"/>
      <c r="N93" s="1"/>
      <c r="S93" s="1"/>
      <c r="T93" s="1"/>
      <c r="U93" s="1"/>
      <c r="V93" s="1"/>
      <c r="W93" s="1"/>
      <c r="X93" s="1"/>
      <c r="Y93" s="1"/>
    </row>
    <row r="94" spans="3:25" x14ac:dyDescent="0.25">
      <c r="C94" s="1">
        <v>2.2546E-2</v>
      </c>
      <c r="D94" s="1">
        <v>1E-8</v>
      </c>
      <c r="E94">
        <v>1</v>
      </c>
      <c r="H94">
        <f t="shared" si="2"/>
        <v>33.819000000000003</v>
      </c>
      <c r="I94" s="1">
        <f t="shared" si="3"/>
        <v>3.3819000000000004E-7</v>
      </c>
      <c r="J94" s="1">
        <f>(I94/total!$H$196)/(LN(H94)-LN(H93))</f>
        <v>4.8931923757020842E-3</v>
      </c>
      <c r="K94" s="1"/>
      <c r="M94" s="1"/>
      <c r="N94" s="1"/>
      <c r="S94" s="1"/>
      <c r="T94" s="1"/>
      <c r="U94" s="1"/>
      <c r="V94" s="1"/>
      <c r="W94" s="1"/>
      <c r="X94" s="1"/>
      <c r="Y94" s="1"/>
    </row>
    <row r="95" spans="3:25" x14ac:dyDescent="0.25">
      <c r="C95" s="1">
        <v>2.3616000000000002E-2</v>
      </c>
      <c r="D95" s="1">
        <v>0</v>
      </c>
      <c r="E95">
        <v>0</v>
      </c>
      <c r="H95">
        <f t="shared" si="2"/>
        <v>35.424000000000007</v>
      </c>
      <c r="I95" s="1">
        <f t="shared" si="3"/>
        <v>0</v>
      </c>
      <c r="J95" s="1">
        <f>(I95/total!$H$196)/(LN(H95)-LN(H94))</f>
        <v>0</v>
      </c>
      <c r="K95" s="1"/>
      <c r="M95" s="1"/>
      <c r="N95" s="1"/>
      <c r="S95" s="1"/>
      <c r="T95" s="1"/>
      <c r="U95" s="1"/>
      <c r="V95" s="1"/>
      <c r="W95" s="1"/>
      <c r="X95" s="1"/>
      <c r="Y95" s="1"/>
    </row>
    <row r="96" spans="3:25" x14ac:dyDescent="0.25">
      <c r="C96" s="1">
        <v>2.4736000000000001E-2</v>
      </c>
      <c r="D96" s="1">
        <v>2E-8</v>
      </c>
      <c r="E96">
        <v>0.70709999999999995</v>
      </c>
      <c r="H96">
        <f t="shared" si="2"/>
        <v>37.103999999999999</v>
      </c>
      <c r="I96" s="1">
        <f t="shared" si="3"/>
        <v>7.4208000000000004E-7</v>
      </c>
      <c r="J96" s="1">
        <f>(I96/total!$H$196)/(LN(H96)-LN(H95))</f>
        <v>1.0738695733951772E-2</v>
      </c>
      <c r="K96" s="1"/>
      <c r="M96" s="1"/>
      <c r="N96" s="1"/>
      <c r="S96" s="1"/>
      <c r="T96" s="1"/>
      <c r="U96" s="1"/>
      <c r="V96" s="1"/>
      <c r="W96" s="1"/>
      <c r="X96" s="1"/>
      <c r="Y96" s="1"/>
    </row>
    <row r="97" spans="3:25" x14ac:dyDescent="0.25">
      <c r="C97" s="1">
        <v>2.5909000000000001E-2</v>
      </c>
      <c r="D97" s="1">
        <v>0</v>
      </c>
      <c r="E97">
        <v>0</v>
      </c>
      <c r="H97">
        <f t="shared" si="2"/>
        <v>38.863500000000002</v>
      </c>
      <c r="I97" s="1">
        <f t="shared" si="3"/>
        <v>0</v>
      </c>
      <c r="J97" s="1">
        <f>(I97/total!$H$196)/(LN(H97)-LN(H96))</f>
        <v>0</v>
      </c>
      <c r="K97" s="1"/>
      <c r="M97" s="1"/>
      <c r="N97" s="1"/>
      <c r="S97" s="1"/>
      <c r="T97" s="1"/>
      <c r="U97" s="1"/>
      <c r="V97" s="1"/>
      <c r="W97" s="1"/>
      <c r="X97" s="1"/>
      <c r="Y97" s="1"/>
    </row>
    <row r="98" spans="3:25" x14ac:dyDescent="0.25">
      <c r="C98" s="1">
        <v>2.7137999999999999E-2</v>
      </c>
      <c r="D98" s="1">
        <v>0</v>
      </c>
      <c r="E98">
        <v>0</v>
      </c>
      <c r="H98">
        <f t="shared" si="2"/>
        <v>40.707000000000001</v>
      </c>
      <c r="I98" s="1">
        <f t="shared" si="3"/>
        <v>0</v>
      </c>
      <c r="J98" s="1">
        <f>(I98/total!$H$196)/(LN(H98)-LN(H97))</f>
        <v>0</v>
      </c>
      <c r="K98" s="1"/>
      <c r="M98" s="1"/>
      <c r="N98" s="1"/>
      <c r="S98" s="1"/>
      <c r="T98" s="1"/>
      <c r="U98" s="1"/>
      <c r="V98" s="1"/>
      <c r="W98" s="1"/>
      <c r="X98" s="1"/>
      <c r="Y98" s="1"/>
    </row>
    <row r="99" spans="3:25" x14ac:dyDescent="0.25">
      <c r="C99" s="1">
        <v>2.8424999999999999E-2</v>
      </c>
      <c r="D99" s="1">
        <v>1E-8</v>
      </c>
      <c r="E99">
        <v>1</v>
      </c>
      <c r="H99">
        <f t="shared" si="2"/>
        <v>42.637499999999996</v>
      </c>
      <c r="I99" s="1">
        <f t="shared" si="3"/>
        <v>4.2637499999999995E-7</v>
      </c>
      <c r="J99" s="1">
        <f>(I99/total!$H$196)/(LN(H99)-LN(H98))</f>
        <v>6.1702571830727204E-3</v>
      </c>
      <c r="K99" s="1"/>
      <c r="M99" s="1"/>
      <c r="N99" s="1"/>
      <c r="S99" s="1"/>
      <c r="T99" s="1"/>
      <c r="U99" s="1"/>
      <c r="V99" s="1"/>
      <c r="W99" s="1"/>
      <c r="X99" s="1"/>
      <c r="Y99" s="1"/>
    </row>
    <row r="100" spans="3:25" x14ac:dyDescent="0.25">
      <c r="C100" s="1">
        <v>2.9773999999999998E-2</v>
      </c>
      <c r="D100" s="1">
        <v>0</v>
      </c>
      <c r="E100">
        <v>0</v>
      </c>
      <c r="H100">
        <f t="shared" si="2"/>
        <v>44.661000000000001</v>
      </c>
      <c r="I100" s="1">
        <f t="shared" si="3"/>
        <v>0</v>
      </c>
      <c r="J100" s="1">
        <f>(I100/total!$H$196)/(LN(H100)-LN(H99))</f>
        <v>0</v>
      </c>
      <c r="K100" s="1"/>
      <c r="M100" s="1"/>
      <c r="N100" s="1"/>
      <c r="S100" s="1"/>
      <c r="T100" s="1"/>
      <c r="U100" s="1"/>
      <c r="V100" s="1"/>
      <c r="W100" s="1"/>
      <c r="X100" s="1"/>
      <c r="Y100" s="1"/>
    </row>
    <row r="101" spans="3:25" x14ac:dyDescent="0.25">
      <c r="C101" s="1">
        <v>3.1185999999999998E-2</v>
      </c>
      <c r="D101" s="1">
        <v>1E-8</v>
      </c>
      <c r="E101">
        <v>1</v>
      </c>
      <c r="H101">
        <f t="shared" si="2"/>
        <v>46.779000000000003</v>
      </c>
      <c r="I101" s="1">
        <f t="shared" si="3"/>
        <v>4.6779000000000004E-7</v>
      </c>
      <c r="J101" s="1">
        <f>(I101/total!$H$196)/(LN(H101)-LN(H100))</f>
        <v>6.7696402576307036E-3</v>
      </c>
      <c r="K101" s="1"/>
      <c r="M101" s="1"/>
      <c r="N101" s="1"/>
      <c r="S101" s="1"/>
      <c r="T101" s="1"/>
      <c r="U101" s="1"/>
      <c r="V101" s="1"/>
      <c r="W101" s="1"/>
      <c r="X101" s="1"/>
      <c r="Y101" s="1"/>
    </row>
    <row r="102" spans="3:25" x14ac:dyDescent="0.25">
      <c r="C102" s="1">
        <v>3.2665E-2</v>
      </c>
      <c r="D102" s="1">
        <v>0</v>
      </c>
      <c r="E102">
        <v>0</v>
      </c>
      <c r="H102">
        <f t="shared" si="2"/>
        <v>48.997500000000002</v>
      </c>
      <c r="I102" s="1">
        <f t="shared" si="3"/>
        <v>0</v>
      </c>
      <c r="J102" s="1">
        <f>(I102/total!$H$196)/(LN(H102)-LN(H101))</f>
        <v>0</v>
      </c>
      <c r="K102" s="1"/>
      <c r="M102" s="1"/>
      <c r="N102" s="1"/>
      <c r="S102" s="1"/>
      <c r="T102" s="1"/>
      <c r="U102" s="1"/>
      <c r="V102" s="1"/>
      <c r="W102" s="1"/>
      <c r="X102" s="1"/>
      <c r="Y102" s="1"/>
    </row>
    <row r="103" spans="3:25" x14ac:dyDescent="0.25">
      <c r="C103" s="1">
        <v>3.4215000000000002E-2</v>
      </c>
      <c r="D103" s="1">
        <v>0</v>
      </c>
      <c r="E103">
        <v>0</v>
      </c>
      <c r="H103">
        <f t="shared" si="2"/>
        <v>51.322500000000005</v>
      </c>
      <c r="I103" s="1">
        <f t="shared" si="3"/>
        <v>0</v>
      </c>
      <c r="J103" s="1">
        <f>(I103/total!$H$196)/(LN(H103)-LN(H102))</f>
        <v>0</v>
      </c>
      <c r="K103" s="1"/>
      <c r="M103" s="1"/>
      <c r="N103" s="1"/>
      <c r="S103" s="1"/>
      <c r="T103" s="1"/>
      <c r="U103" s="1"/>
      <c r="V103" s="1"/>
      <c r="W103" s="1"/>
      <c r="X103" s="1"/>
      <c r="Y103" s="1"/>
    </row>
    <row r="104" spans="3:25" x14ac:dyDescent="0.25">
      <c r="C104" s="1">
        <v>3.5838000000000002E-2</v>
      </c>
      <c r="D104" s="1">
        <v>1E-8</v>
      </c>
      <c r="E104">
        <v>1</v>
      </c>
      <c r="H104">
        <f t="shared" si="2"/>
        <v>53.756999999999998</v>
      </c>
      <c r="I104" s="1">
        <f t="shared" si="3"/>
        <v>5.3756999999999996E-7</v>
      </c>
      <c r="J104" s="1">
        <f>(I104/total!$H$196)/(LN(H104)-LN(H103))</f>
        <v>7.7776357830914048E-3</v>
      </c>
      <c r="K104" s="1"/>
      <c r="M104" s="1"/>
      <c r="N104" s="1"/>
      <c r="S104" s="1"/>
      <c r="T104" s="1"/>
      <c r="U104" s="1"/>
      <c r="V104" s="1"/>
      <c r="W104" s="1"/>
      <c r="X104" s="1"/>
      <c r="Y104" s="1"/>
    </row>
    <row r="105" spans="3:25" x14ac:dyDescent="0.25">
      <c r="C105" s="1">
        <v>3.7537000000000001E-2</v>
      </c>
      <c r="D105" s="1">
        <v>2E-8</v>
      </c>
      <c r="E105">
        <v>0.70709999999999995</v>
      </c>
      <c r="H105">
        <f t="shared" si="2"/>
        <v>56.305500000000002</v>
      </c>
      <c r="I105" s="1">
        <f t="shared" si="3"/>
        <v>1.12611E-6</v>
      </c>
      <c r="J105" s="1">
        <f>(I105/total!$H$196)/(LN(H105)-LN(H104))</f>
        <v>1.6301966546309839E-2</v>
      </c>
      <c r="K105" s="1"/>
      <c r="M105" s="1"/>
      <c r="N105" s="1"/>
      <c r="S105" s="1"/>
      <c r="T105" s="1"/>
      <c r="U105" s="1"/>
      <c r="V105" s="1"/>
      <c r="W105" s="1"/>
      <c r="X105" s="1"/>
      <c r="Y105" s="1"/>
    </row>
    <row r="106" spans="3:25" x14ac:dyDescent="0.25">
      <c r="C106" s="1">
        <v>3.9317999999999999E-2</v>
      </c>
      <c r="D106" s="1">
        <v>2.9999999999999997E-8</v>
      </c>
      <c r="E106">
        <v>0.57740000000000002</v>
      </c>
      <c r="H106">
        <f t="shared" si="2"/>
        <v>58.977000000000004</v>
      </c>
      <c r="I106" s="1">
        <f t="shared" si="3"/>
        <v>1.76931E-6</v>
      </c>
      <c r="J106" s="1">
        <f>(I106/total!$H$196)/(LN(H106)-LN(H105))</f>
        <v>2.5592721024711797E-2</v>
      </c>
      <c r="K106" s="1"/>
      <c r="M106" s="1"/>
      <c r="N106" s="1"/>
      <c r="S106" s="1"/>
      <c r="T106" s="1"/>
      <c r="U106" s="1"/>
      <c r="V106" s="1"/>
      <c r="W106" s="1"/>
      <c r="X106" s="1"/>
      <c r="Y106" s="1"/>
    </row>
    <row r="107" spans="3:25" x14ac:dyDescent="0.25">
      <c r="C107" s="1">
        <v>4.1182999999999997E-2</v>
      </c>
      <c r="D107" s="1">
        <v>2.9999999999999997E-8</v>
      </c>
      <c r="E107">
        <v>0.57740000000000002</v>
      </c>
      <c r="H107">
        <f t="shared" si="2"/>
        <v>61.774499999999996</v>
      </c>
      <c r="I107" s="1">
        <f t="shared" si="3"/>
        <v>1.8532349999999998E-6</v>
      </c>
      <c r="J107" s="1">
        <f>(I107/total!$H$196)/(LN(H107)-LN(H106))</f>
        <v>2.6813734003489256E-2</v>
      </c>
      <c r="K107" s="1"/>
      <c r="M107" s="1"/>
      <c r="N107" s="1"/>
      <c r="S107" s="1"/>
      <c r="T107" s="1"/>
      <c r="U107" s="1"/>
      <c r="V107" s="1"/>
      <c r="W107" s="1"/>
      <c r="X107" s="1"/>
      <c r="Y107" s="1"/>
    </row>
    <row r="108" spans="3:25" x14ac:dyDescent="0.25">
      <c r="C108" s="1">
        <v>4.3137000000000002E-2</v>
      </c>
      <c r="D108" s="1">
        <v>2E-8</v>
      </c>
      <c r="E108">
        <v>0.70709999999999995</v>
      </c>
      <c r="H108">
        <f t="shared" si="2"/>
        <v>64.705500000000001</v>
      </c>
      <c r="I108" s="1">
        <f t="shared" si="3"/>
        <v>1.2941100000000001E-6</v>
      </c>
      <c r="J108" s="1">
        <f>(I108/total!$H$196)/(LN(H108)-LN(H107))</f>
        <v>1.8718953004094572E-2</v>
      </c>
      <c r="K108" s="1"/>
      <c r="M108" s="1"/>
      <c r="N108" s="1"/>
      <c r="S108" s="1"/>
      <c r="T108" s="1"/>
      <c r="U108" s="1"/>
      <c r="V108" s="1"/>
      <c r="W108" s="1"/>
      <c r="X108" s="1"/>
      <c r="Y108" s="1"/>
    </row>
    <row r="109" spans="3:25" x14ac:dyDescent="0.25">
      <c r="C109" s="1">
        <v>4.5183000000000001E-2</v>
      </c>
      <c r="D109" s="1">
        <v>1E-8</v>
      </c>
      <c r="E109">
        <v>1</v>
      </c>
      <c r="H109">
        <f t="shared" si="2"/>
        <v>67.774500000000003</v>
      </c>
      <c r="I109" s="1">
        <f t="shared" si="3"/>
        <v>6.7774500000000006E-7</v>
      </c>
      <c r="J109" s="1">
        <f>(I109/total!$H$196)/(LN(H109)-LN(H108))</f>
        <v>9.8067279671676683E-3</v>
      </c>
      <c r="K109" s="1"/>
      <c r="M109" s="1"/>
      <c r="N109" s="1"/>
      <c r="S109" s="1"/>
      <c r="T109" s="1"/>
      <c r="U109" s="1"/>
      <c r="V109" s="1"/>
      <c r="W109" s="1"/>
      <c r="X109" s="1"/>
      <c r="Y109" s="1"/>
    </row>
    <row r="110" spans="3:25" x14ac:dyDescent="0.25">
      <c r="C110" s="1">
        <v>4.7326E-2</v>
      </c>
      <c r="D110" s="1">
        <v>4.0000000000000001E-8</v>
      </c>
      <c r="E110">
        <v>0.5</v>
      </c>
      <c r="H110">
        <f t="shared" si="2"/>
        <v>70.98899999999999</v>
      </c>
      <c r="I110" s="1">
        <f t="shared" si="3"/>
        <v>2.8395599999999996E-6</v>
      </c>
      <c r="J110" s="1">
        <f>(I110/total!$H$196)/(LN(H110)-LN(H109))</f>
        <v>4.1088212030886945E-2</v>
      </c>
      <c r="K110" s="1"/>
      <c r="M110" s="1"/>
      <c r="N110" s="1"/>
      <c r="S110" s="1"/>
      <c r="T110" s="1"/>
      <c r="U110" s="1"/>
      <c r="V110" s="1"/>
      <c r="W110" s="1"/>
      <c r="X110" s="1"/>
      <c r="Y110" s="1"/>
    </row>
    <row r="111" spans="3:25" x14ac:dyDescent="0.25">
      <c r="C111" s="1">
        <v>4.9570999999999997E-2</v>
      </c>
      <c r="D111" s="1">
        <v>0</v>
      </c>
      <c r="E111">
        <v>0</v>
      </c>
      <c r="H111">
        <f t="shared" si="2"/>
        <v>74.356499999999997</v>
      </c>
      <c r="I111" s="1">
        <f t="shared" si="3"/>
        <v>0</v>
      </c>
      <c r="J111" s="1">
        <f>(I111/total!$H$196)/(LN(H111)-LN(H110))</f>
        <v>0</v>
      </c>
      <c r="K111" s="1"/>
      <c r="M111" s="1"/>
      <c r="N111" s="1"/>
      <c r="S111" s="1"/>
      <c r="T111" s="1"/>
      <c r="U111" s="1"/>
      <c r="V111" s="1"/>
      <c r="W111" s="1"/>
      <c r="X111" s="1"/>
      <c r="Y111" s="1"/>
    </row>
    <row r="112" spans="3:25" x14ac:dyDescent="0.25">
      <c r="C112" s="1">
        <v>5.1922000000000003E-2</v>
      </c>
      <c r="D112" s="1">
        <v>1E-8</v>
      </c>
      <c r="E112">
        <v>1</v>
      </c>
      <c r="H112">
        <f t="shared" si="2"/>
        <v>77.88300000000001</v>
      </c>
      <c r="I112" s="1">
        <f t="shared" si="3"/>
        <v>7.7883000000000015E-7</v>
      </c>
      <c r="J112" s="1">
        <f>(I112/total!$H$196)/(LN(H112)-LN(H111))</f>
        <v>1.1270171335385087E-2</v>
      </c>
      <c r="K112" s="1"/>
      <c r="M112" s="1"/>
      <c r="N112" s="1"/>
      <c r="S112" s="1"/>
      <c r="T112" s="1"/>
      <c r="U112" s="1"/>
      <c r="V112" s="1"/>
      <c r="W112" s="1"/>
      <c r="X112" s="1"/>
      <c r="Y112" s="1"/>
    </row>
    <row r="113" spans="3:25" x14ac:dyDescent="0.25">
      <c r="C113" s="1">
        <v>5.4385000000000003E-2</v>
      </c>
      <c r="D113" s="1">
        <v>4.9999999999999998E-8</v>
      </c>
      <c r="E113">
        <v>0.44719999999999999</v>
      </c>
      <c r="H113">
        <f t="shared" si="2"/>
        <v>81.577500000000001</v>
      </c>
      <c r="I113" s="1">
        <f t="shared" si="3"/>
        <v>4.078875E-6</v>
      </c>
      <c r="J113" s="1">
        <f>(I113/total!$H$196)/(LN(H113)-LN(H112))</f>
        <v>5.9012253851037061E-2</v>
      </c>
      <c r="K113" s="1"/>
      <c r="M113" s="1"/>
      <c r="N113" s="1"/>
      <c r="S113" s="1"/>
      <c r="T113" s="1"/>
      <c r="U113" s="1"/>
      <c r="V113" s="1"/>
      <c r="W113" s="1"/>
      <c r="X113" s="1"/>
      <c r="Y113" s="1"/>
    </row>
    <row r="114" spans="3:25" x14ac:dyDescent="0.25">
      <c r="C114" s="1">
        <v>5.6965000000000002E-2</v>
      </c>
      <c r="D114" s="1">
        <v>2E-8</v>
      </c>
      <c r="E114">
        <v>0.70709999999999995</v>
      </c>
      <c r="H114">
        <f t="shared" si="2"/>
        <v>85.447500000000005</v>
      </c>
      <c r="I114" s="1">
        <f t="shared" si="3"/>
        <v>1.7089500000000002E-6</v>
      </c>
      <c r="J114" s="1">
        <f>(I114/total!$H$196)/(LN(H114)-LN(H113))</f>
        <v>2.4723173535543451E-2</v>
      </c>
      <c r="K114" s="1"/>
      <c r="M114" s="1"/>
      <c r="N114" s="1"/>
      <c r="S114" s="1"/>
      <c r="T114" s="1"/>
      <c r="U114" s="1"/>
      <c r="V114" s="1"/>
      <c r="W114" s="1"/>
      <c r="X114" s="1"/>
      <c r="Y114" s="1"/>
    </row>
    <row r="115" spans="3:25" x14ac:dyDescent="0.25">
      <c r="C115" s="1">
        <v>5.9666999999999998E-2</v>
      </c>
      <c r="D115" s="1">
        <v>2E-8</v>
      </c>
      <c r="E115">
        <v>0.70709999999999995</v>
      </c>
      <c r="H115">
        <f t="shared" si="2"/>
        <v>89.500500000000002</v>
      </c>
      <c r="I115" s="1">
        <f t="shared" si="3"/>
        <v>1.7900100000000001E-6</v>
      </c>
      <c r="J115" s="1">
        <f>(I115/total!$H$196)/(LN(H115)-LN(H114))</f>
        <v>2.5899549085067902E-2</v>
      </c>
      <c r="K115" s="1"/>
      <c r="M115" s="1"/>
      <c r="N115" s="1"/>
      <c r="S115" s="1"/>
      <c r="T115" s="1"/>
      <c r="U115" s="1"/>
      <c r="V115" s="1"/>
      <c r="W115" s="1"/>
      <c r="X115" s="1"/>
      <c r="Y115" s="1"/>
    </row>
    <row r="116" spans="3:25" x14ac:dyDescent="0.25">
      <c r="C116" s="1">
        <v>6.2496999999999997E-2</v>
      </c>
      <c r="D116" s="1">
        <v>4.0000000000000001E-8</v>
      </c>
      <c r="E116">
        <v>0.5</v>
      </c>
      <c r="H116">
        <f t="shared" si="2"/>
        <v>93.745499999999993</v>
      </c>
      <c r="I116" s="1">
        <f t="shared" si="3"/>
        <v>3.7498199999999998E-6</v>
      </c>
      <c r="J116" s="1">
        <f>(I116/total!$H$196)/(LN(H116)-LN(H115))</f>
        <v>5.4258977610923166E-2</v>
      </c>
      <c r="K116" s="1"/>
      <c r="M116" s="1"/>
      <c r="N116" s="1"/>
      <c r="S116" s="1"/>
      <c r="T116" s="1"/>
      <c r="U116" s="1"/>
      <c r="V116" s="1"/>
      <c r="W116" s="1"/>
      <c r="X116" s="1"/>
      <c r="Y116" s="1"/>
    </row>
    <row r="117" spans="3:25" x14ac:dyDescent="0.25">
      <c r="C117" s="1">
        <v>6.5461000000000005E-2</v>
      </c>
      <c r="D117" s="1">
        <v>2.9999999999999997E-8</v>
      </c>
      <c r="E117">
        <v>0.57740000000000002</v>
      </c>
      <c r="H117">
        <f t="shared" si="2"/>
        <v>98.191500000000019</v>
      </c>
      <c r="I117" s="1">
        <f t="shared" si="3"/>
        <v>2.9457450000000002E-6</v>
      </c>
      <c r="J117" s="1">
        <f>(I117/total!$H$196)/(LN(H117)-LN(H116))</f>
        <v>4.2627393809195849E-2</v>
      </c>
      <c r="K117" s="1"/>
      <c r="M117" s="1"/>
      <c r="N117" s="1"/>
      <c r="S117" s="1"/>
      <c r="T117" s="1"/>
      <c r="U117" s="1"/>
      <c r="V117" s="1"/>
      <c r="W117" s="1"/>
      <c r="X117" s="1"/>
      <c r="Y117" s="1"/>
    </row>
    <row r="118" spans="3:25" x14ac:dyDescent="0.25">
      <c r="C118" s="1">
        <v>6.8566000000000002E-2</v>
      </c>
      <c r="D118" s="1">
        <v>7.0000000000000005E-8</v>
      </c>
      <c r="E118">
        <v>0.378</v>
      </c>
      <c r="H118">
        <f t="shared" si="2"/>
        <v>102.84899999999999</v>
      </c>
      <c r="I118" s="1">
        <f t="shared" si="3"/>
        <v>7.1994299999999996E-6</v>
      </c>
      <c r="J118" s="1">
        <f>(I118/total!$H$196)/(LN(H118)-LN(H117))</f>
        <v>0.1041677233539518</v>
      </c>
      <c r="K118" s="1"/>
      <c r="M118" s="1"/>
      <c r="N118" s="1"/>
      <c r="S118" s="1"/>
      <c r="T118" s="1"/>
      <c r="U118" s="1"/>
      <c r="V118" s="1"/>
      <c r="W118" s="1"/>
      <c r="X118" s="1"/>
      <c r="Y118" s="1"/>
    </row>
    <row r="119" spans="3:25" x14ac:dyDescent="0.25">
      <c r="C119" s="1">
        <v>7.1818999999999994E-2</v>
      </c>
      <c r="D119" s="1">
        <v>4.0000000000000001E-8</v>
      </c>
      <c r="E119">
        <v>0.5</v>
      </c>
      <c r="H119">
        <f t="shared" si="2"/>
        <v>107.7285</v>
      </c>
      <c r="I119" s="1">
        <f t="shared" si="3"/>
        <v>4.3091400000000002E-6</v>
      </c>
      <c r="J119" s="1">
        <f>(I119/total!$H$196)/(LN(H119)-LN(H118))</f>
        <v>6.2334944978265971E-2</v>
      </c>
      <c r="K119" s="1"/>
      <c r="M119" s="1"/>
      <c r="N119" s="1"/>
      <c r="S119" s="1"/>
      <c r="T119" s="1"/>
      <c r="U119" s="1"/>
      <c r="V119" s="1"/>
      <c r="W119" s="1"/>
      <c r="X119" s="1"/>
      <c r="Y119" s="1"/>
    </row>
    <row r="120" spans="3:25" x14ac:dyDescent="0.25">
      <c r="C120" s="1">
        <v>7.5225E-2</v>
      </c>
      <c r="D120" s="1">
        <v>4.0000000000000001E-8</v>
      </c>
      <c r="E120">
        <v>0.5</v>
      </c>
      <c r="H120">
        <f t="shared" si="2"/>
        <v>112.83750000000001</v>
      </c>
      <c r="I120" s="1">
        <f t="shared" si="3"/>
        <v>4.5135000000000001E-6</v>
      </c>
      <c r="J120" s="1">
        <f>(I120/total!$H$196)/(LN(H120)-LN(H119))</f>
        <v>6.5316138923141684E-2</v>
      </c>
      <c r="K120" s="1"/>
      <c r="M120" s="1"/>
      <c r="N120" s="1"/>
      <c r="S120" s="1"/>
      <c r="T120" s="1"/>
      <c r="U120" s="1"/>
      <c r="V120" s="1"/>
      <c r="W120" s="1"/>
      <c r="X120" s="1"/>
      <c r="Y120" s="1"/>
    </row>
    <row r="121" spans="3:25" x14ac:dyDescent="0.25">
      <c r="C121" s="1">
        <v>7.8794000000000003E-2</v>
      </c>
      <c r="D121" s="1">
        <v>2.9999999999999997E-8</v>
      </c>
      <c r="E121">
        <v>0.57740000000000002</v>
      </c>
      <c r="H121">
        <f t="shared" si="2"/>
        <v>118.191</v>
      </c>
      <c r="I121" s="1">
        <f t="shared" si="3"/>
        <v>3.5457299999999998E-6</v>
      </c>
      <c r="J121" s="1">
        <f>(I121/total!$H$196)/(LN(H121)-LN(H120))</f>
        <v>5.1290595731465605E-2</v>
      </c>
      <c r="K121" s="1"/>
      <c r="M121" s="1"/>
      <c r="N121" s="1"/>
      <c r="S121" s="1"/>
      <c r="T121" s="1"/>
      <c r="U121" s="1"/>
      <c r="V121" s="1"/>
      <c r="W121" s="1"/>
      <c r="X121" s="1"/>
      <c r="Y121" s="1"/>
    </row>
    <row r="122" spans="3:25" x14ac:dyDescent="0.25">
      <c r="C122" s="1">
        <v>8.2530999999999993E-2</v>
      </c>
      <c r="D122" s="1">
        <v>5.9999999999999995E-8</v>
      </c>
      <c r="E122">
        <v>0.40820000000000001</v>
      </c>
      <c r="H122">
        <f t="shared" si="2"/>
        <v>123.79649999999999</v>
      </c>
      <c r="I122" s="1">
        <f t="shared" si="3"/>
        <v>7.4277899999999987E-6</v>
      </c>
      <c r="J122" s="1">
        <f>(I122/total!$H$196)/(LN(H122)-LN(H121))</f>
        <v>0.10748369225382925</v>
      </c>
      <c r="K122" s="1"/>
      <c r="M122" s="1"/>
      <c r="N122" s="1"/>
      <c r="S122" s="1"/>
      <c r="T122" s="1"/>
      <c r="U122" s="1"/>
      <c r="V122" s="1"/>
      <c r="W122" s="1"/>
      <c r="X122" s="1"/>
      <c r="Y122" s="1"/>
    </row>
    <row r="123" spans="3:25" x14ac:dyDescent="0.25">
      <c r="C123" s="1">
        <v>8.6445999999999995E-2</v>
      </c>
      <c r="D123" s="1">
        <v>7.0000000000000005E-8</v>
      </c>
      <c r="E123">
        <v>0.378</v>
      </c>
      <c r="H123">
        <f t="shared" si="2"/>
        <v>129.66899999999998</v>
      </c>
      <c r="I123" s="1">
        <f t="shared" si="3"/>
        <v>9.0768299999999996E-6</v>
      </c>
      <c r="J123" s="1">
        <f>(I123/total!$H$196)/(LN(H123)-LN(H122))</f>
        <v>0.13132106166263374</v>
      </c>
      <c r="K123" s="1"/>
      <c r="M123" s="1"/>
      <c r="N123" s="1"/>
      <c r="S123" s="1"/>
      <c r="T123" s="1"/>
      <c r="U123" s="1"/>
      <c r="V123" s="1"/>
      <c r="W123" s="1"/>
      <c r="X123" s="1"/>
      <c r="Y123" s="1"/>
    </row>
    <row r="124" spans="3:25" x14ac:dyDescent="0.25">
      <c r="C124" s="1">
        <v>9.0546000000000001E-2</v>
      </c>
      <c r="D124" s="1">
        <v>1.1000000000000001E-7</v>
      </c>
      <c r="E124">
        <v>0.30149999999999999</v>
      </c>
      <c r="H124">
        <f t="shared" si="2"/>
        <v>135.81899999999999</v>
      </c>
      <c r="I124" s="1">
        <f t="shared" si="3"/>
        <v>1.4940089999999999E-5</v>
      </c>
      <c r="J124" s="1">
        <f>(I124/total!$H$196)/(LN(H124)-LN(H123))</f>
        <v>0.21618590476497182</v>
      </c>
      <c r="K124" s="1"/>
      <c r="M124" s="1"/>
      <c r="N124" s="1"/>
      <c r="S124" s="1"/>
      <c r="T124" s="1"/>
      <c r="U124" s="1"/>
      <c r="V124" s="1"/>
      <c r="W124" s="1"/>
      <c r="X124" s="1"/>
      <c r="Y124" s="1"/>
    </row>
    <row r="125" spans="3:25" x14ac:dyDescent="0.25">
      <c r="C125" s="1">
        <v>9.4840999999999995E-2</v>
      </c>
      <c r="D125" s="1">
        <v>1E-8</v>
      </c>
      <c r="E125">
        <v>1</v>
      </c>
      <c r="H125">
        <f t="shared" si="2"/>
        <v>142.26149999999998</v>
      </c>
      <c r="I125" s="1">
        <f t="shared" si="3"/>
        <v>1.4226149999999999E-6</v>
      </c>
      <c r="J125" s="1">
        <f>(I125/total!$H$196)/(LN(H125)-LN(H124))</f>
        <v>2.0582961121632597E-2</v>
      </c>
      <c r="K125" s="1"/>
      <c r="M125" s="1"/>
      <c r="N125" s="1"/>
      <c r="S125" s="1"/>
      <c r="T125" s="1"/>
      <c r="U125" s="1"/>
      <c r="V125" s="1"/>
      <c r="W125" s="1"/>
      <c r="X125" s="1"/>
      <c r="Y125" s="1"/>
    </row>
    <row r="126" spans="3:25" x14ac:dyDescent="0.25">
      <c r="C126" s="1">
        <v>9.9339999999999998E-2</v>
      </c>
      <c r="D126" s="1">
        <v>8.0000000000000002E-8</v>
      </c>
      <c r="E126">
        <v>0.35360000000000003</v>
      </c>
      <c r="H126">
        <f t="shared" si="2"/>
        <v>149.01</v>
      </c>
      <c r="I126" s="1">
        <f t="shared" si="3"/>
        <v>1.1920799999999999E-5</v>
      </c>
      <c r="J126" s="1">
        <f>(I126/total!$H$196)/(LN(H126)-LN(H125))</f>
        <v>0.17246481007634851</v>
      </c>
      <c r="K126" s="1"/>
      <c r="M126" s="1"/>
      <c r="N126" s="1"/>
      <c r="S126" s="1"/>
      <c r="T126" s="1"/>
      <c r="U126" s="1"/>
      <c r="V126" s="1"/>
      <c r="W126" s="1"/>
      <c r="X126" s="1"/>
      <c r="Y126" s="1"/>
    </row>
    <row r="127" spans="3:25" x14ac:dyDescent="0.25">
      <c r="C127" s="1">
        <v>0.10405</v>
      </c>
      <c r="D127" s="1">
        <v>4.0000000000000001E-8</v>
      </c>
      <c r="E127">
        <v>0.5</v>
      </c>
      <c r="H127">
        <f t="shared" si="2"/>
        <v>156.07500000000002</v>
      </c>
      <c r="I127" s="1">
        <f t="shared" si="3"/>
        <v>6.243000000000001E-6</v>
      </c>
      <c r="J127" s="1">
        <f>(I127/total!$H$196)/(LN(H127)-LN(H126))</f>
        <v>9.0366290443509925E-2</v>
      </c>
      <c r="K127" s="1"/>
      <c r="M127" s="1"/>
      <c r="N127" s="1"/>
      <c r="S127" s="1"/>
      <c r="T127" s="1"/>
      <c r="U127" s="1"/>
      <c r="V127" s="1"/>
      <c r="W127" s="1"/>
      <c r="X127" s="1"/>
      <c r="Y127" s="1"/>
    </row>
    <row r="128" spans="3:25" x14ac:dyDescent="0.25">
      <c r="C128" s="1">
        <v>0.10899</v>
      </c>
      <c r="D128" s="1">
        <v>7.0000000000000005E-8</v>
      </c>
      <c r="E128">
        <v>0.378</v>
      </c>
      <c r="H128">
        <f t="shared" si="2"/>
        <v>163.48499999999999</v>
      </c>
      <c r="I128" s="1">
        <f t="shared" si="3"/>
        <v>1.1443949999999999E-5</v>
      </c>
      <c r="J128" s="1">
        <f>(I128/total!$H$196)/(LN(H128)-LN(H127))</f>
        <v>0.16543004239685877</v>
      </c>
      <c r="K128" s="1"/>
      <c r="M128" s="1"/>
      <c r="N128" s="1"/>
      <c r="S128" s="1"/>
      <c r="T128" s="1"/>
      <c r="U128" s="1"/>
      <c r="V128" s="1"/>
      <c r="W128" s="1"/>
      <c r="X128" s="1"/>
      <c r="Y128" s="1"/>
    </row>
    <row r="129" spans="3:25" x14ac:dyDescent="0.25">
      <c r="C129" s="1">
        <v>0.11416</v>
      </c>
      <c r="D129" s="1">
        <v>4.0000000000000001E-8</v>
      </c>
      <c r="E129">
        <v>0.5</v>
      </c>
      <c r="H129">
        <f t="shared" si="2"/>
        <v>171.24</v>
      </c>
      <c r="I129" s="1">
        <f t="shared" si="3"/>
        <v>6.8496000000000005E-6</v>
      </c>
      <c r="J129" s="1">
        <f>(I129/total!$H$196)/(LN(H129)-LN(H128))</f>
        <v>9.9100516231874131E-2</v>
      </c>
      <c r="K129" s="1"/>
      <c r="M129" s="1"/>
      <c r="N129" s="1"/>
      <c r="S129" s="1"/>
      <c r="T129" s="1"/>
      <c r="U129" s="1"/>
      <c r="V129" s="1"/>
      <c r="W129" s="1"/>
      <c r="X129" s="1"/>
      <c r="Y129" s="1"/>
    </row>
    <row r="130" spans="3:25" x14ac:dyDescent="0.25">
      <c r="C130" s="1">
        <v>0.11957</v>
      </c>
      <c r="D130" s="1">
        <v>5.9999999999999995E-8</v>
      </c>
      <c r="E130">
        <v>0.40820000000000001</v>
      </c>
      <c r="H130">
        <f t="shared" si="2"/>
        <v>179.35499999999999</v>
      </c>
      <c r="I130" s="1">
        <f t="shared" si="3"/>
        <v>1.0761299999999998E-5</v>
      </c>
      <c r="J130" s="1">
        <f>(I130/total!$H$196)/(LN(H130)-LN(H129))</f>
        <v>0.1558426906725888</v>
      </c>
      <c r="K130" s="1"/>
      <c r="M130" s="1"/>
      <c r="N130" s="1"/>
      <c r="S130" s="1"/>
      <c r="T130" s="1"/>
      <c r="U130" s="1"/>
      <c r="V130" s="1"/>
      <c r="W130" s="1"/>
      <c r="X130" s="1"/>
      <c r="Y130" s="1"/>
    </row>
    <row r="131" spans="3:25" x14ac:dyDescent="0.25">
      <c r="C131" s="1">
        <v>0.12523999999999999</v>
      </c>
      <c r="D131" s="1">
        <v>4.9999999999999998E-8</v>
      </c>
      <c r="E131">
        <v>0.44719999999999999</v>
      </c>
      <c r="H131">
        <f t="shared" si="2"/>
        <v>187.85999999999999</v>
      </c>
      <c r="I131" s="1">
        <f t="shared" si="3"/>
        <v>9.392999999999998E-6</v>
      </c>
      <c r="J131" s="1">
        <f>(I131/total!$H$196)/(LN(H131)-LN(H130))</f>
        <v>0.13594236640370388</v>
      </c>
      <c r="K131" s="1"/>
      <c r="M131" s="1"/>
      <c r="N131" s="1"/>
      <c r="S131" s="1"/>
      <c r="T131" s="1"/>
      <c r="U131" s="1"/>
      <c r="V131" s="1"/>
      <c r="W131" s="1"/>
      <c r="X131" s="1"/>
      <c r="Y131" s="1"/>
    </row>
    <row r="132" spans="3:25" x14ac:dyDescent="0.25">
      <c r="C132" s="1">
        <v>0.13117999999999999</v>
      </c>
      <c r="D132" s="1">
        <v>4.0000000000000001E-8</v>
      </c>
      <c r="E132">
        <v>0.5</v>
      </c>
      <c r="H132">
        <f t="shared" si="2"/>
        <v>196.77</v>
      </c>
      <c r="I132" s="1">
        <f t="shared" si="3"/>
        <v>7.8708000000000009E-6</v>
      </c>
      <c r="J132" s="1">
        <f>(I132/total!$H$196)/(LN(H132)-LN(H131))</f>
        <v>0.11389081669043573</v>
      </c>
      <c r="K132" s="1"/>
      <c r="M132" s="1"/>
      <c r="N132" s="1"/>
      <c r="S132" s="1"/>
      <c r="T132" s="1"/>
      <c r="U132" s="1"/>
      <c r="V132" s="1"/>
      <c r="W132" s="1"/>
      <c r="X132" s="1"/>
      <c r="Y132" s="1"/>
    </row>
    <row r="133" spans="3:25" x14ac:dyDescent="0.25">
      <c r="C133" s="1">
        <v>0.13741</v>
      </c>
      <c r="D133" s="1">
        <v>1E-8</v>
      </c>
      <c r="E133">
        <v>1</v>
      </c>
      <c r="H133">
        <f t="shared" si="2"/>
        <v>206.11499999999998</v>
      </c>
      <c r="I133" s="1">
        <f t="shared" si="3"/>
        <v>2.0611499999999997E-6</v>
      </c>
      <c r="J133" s="1">
        <f>(I133/total!$H$196)/(LN(H133)-LN(H132))</f>
        <v>2.9786232053474967E-2</v>
      </c>
      <c r="K133" s="1"/>
      <c r="M133" s="1"/>
      <c r="N133" s="1"/>
      <c r="S133" s="1"/>
      <c r="T133" s="1"/>
      <c r="U133" s="1"/>
      <c r="V133" s="1"/>
      <c r="W133" s="1"/>
      <c r="X133" s="1"/>
      <c r="Y133" s="1"/>
    </row>
    <row r="134" spans="3:25" x14ac:dyDescent="0.25">
      <c r="C134" s="1">
        <v>0.14391999999999999</v>
      </c>
      <c r="D134" s="1">
        <v>0</v>
      </c>
      <c r="E134">
        <v>0</v>
      </c>
      <c r="H134">
        <f t="shared" ref="H134:H191" si="4">(C134*3/2)*1000</f>
        <v>215.88</v>
      </c>
      <c r="I134" s="1">
        <f t="shared" si="3"/>
        <v>0</v>
      </c>
      <c r="J134" s="1">
        <f>(I134/total!$H$196)/(LN(H134)-LN(H133))</f>
        <v>0</v>
      </c>
      <c r="K134" s="1"/>
      <c r="M134" s="1"/>
      <c r="N134" s="1"/>
      <c r="S134" s="1"/>
      <c r="T134" s="1"/>
      <c r="U134" s="1"/>
      <c r="V134" s="1"/>
      <c r="W134" s="1"/>
      <c r="X134" s="1"/>
      <c r="Y134" s="1"/>
    </row>
    <row r="135" spans="3:25" x14ac:dyDescent="0.25">
      <c r="C135" s="1">
        <v>0.15075</v>
      </c>
      <c r="D135" s="1">
        <v>2E-8</v>
      </c>
      <c r="E135">
        <v>0.70709999999999995</v>
      </c>
      <c r="H135">
        <f t="shared" si="4"/>
        <v>226.125</v>
      </c>
      <c r="I135" s="1">
        <f t="shared" ref="I135:I191" si="5">D135*H135</f>
        <v>4.5225000000000003E-6</v>
      </c>
      <c r="J135" s="1">
        <f>(I135/total!$H$196)/(LN(H135)-LN(H134))</f>
        <v>6.5403062511561583E-2</v>
      </c>
      <c r="K135" s="1"/>
      <c r="M135" s="1"/>
      <c r="N135" s="1"/>
      <c r="S135" s="1"/>
      <c r="T135" s="1"/>
      <c r="U135" s="1"/>
      <c r="V135" s="1"/>
      <c r="W135" s="1"/>
      <c r="X135" s="1"/>
      <c r="Y135" s="1"/>
    </row>
    <row r="136" spans="3:25" x14ac:dyDescent="0.25">
      <c r="C136" s="1">
        <v>0.15790000000000001</v>
      </c>
      <c r="D136" s="1">
        <v>4.0000000000000001E-8</v>
      </c>
      <c r="E136">
        <v>0.5</v>
      </c>
      <c r="H136">
        <f t="shared" si="4"/>
        <v>236.85</v>
      </c>
      <c r="I136" s="1">
        <f t="shared" si="5"/>
        <v>9.4739999999999994E-6</v>
      </c>
      <c r="J136" s="1">
        <f>(I136/total!$H$196)/(LN(H136)-LN(H135))</f>
        <v>0.13708754448898297</v>
      </c>
      <c r="K136" s="1"/>
      <c r="M136" s="1"/>
      <c r="N136" s="1"/>
      <c r="S136" s="1"/>
      <c r="T136" s="1"/>
      <c r="U136" s="1"/>
      <c r="V136" s="1"/>
      <c r="W136" s="1"/>
      <c r="X136" s="1"/>
      <c r="Y136" s="1"/>
    </row>
    <row r="137" spans="3:25" x14ac:dyDescent="0.25">
      <c r="C137" s="1">
        <v>0.16539000000000001</v>
      </c>
      <c r="D137" s="1">
        <v>1E-8</v>
      </c>
      <c r="E137">
        <v>1</v>
      </c>
      <c r="H137">
        <f t="shared" si="4"/>
        <v>248.08500000000001</v>
      </c>
      <c r="I137" s="1">
        <f t="shared" si="5"/>
        <v>2.4808500000000001E-6</v>
      </c>
      <c r="J137" s="1">
        <f>(I137/total!$H$196)/(LN(H137)-LN(H136))</f>
        <v>3.5893459563456034E-2</v>
      </c>
      <c r="K137" s="1"/>
      <c r="M137" s="1"/>
      <c r="N137" s="1"/>
      <c r="S137" s="1"/>
      <c r="T137" s="1"/>
      <c r="U137" s="1"/>
      <c r="V137" s="1"/>
      <c r="W137" s="1"/>
      <c r="X137" s="1"/>
      <c r="Y137" s="1"/>
    </row>
    <row r="138" spans="3:25" x14ac:dyDescent="0.25">
      <c r="C138" s="1">
        <v>0.17324000000000001</v>
      </c>
      <c r="D138" s="1">
        <v>1E-8</v>
      </c>
      <c r="E138">
        <v>1</v>
      </c>
      <c r="H138">
        <f t="shared" si="4"/>
        <v>259.85999999999996</v>
      </c>
      <c r="I138" s="1">
        <f t="shared" si="5"/>
        <v>2.5985999999999996E-6</v>
      </c>
      <c r="J138" s="1">
        <f>(I138/total!$H$196)/(LN(H138)-LN(H137))</f>
        <v>3.7575042151839599E-2</v>
      </c>
      <c r="K138" s="1"/>
      <c r="M138" s="1"/>
      <c r="N138" s="1"/>
      <c r="S138" s="1"/>
      <c r="T138" s="1"/>
      <c r="U138" s="1"/>
      <c r="V138" s="1"/>
      <c r="W138" s="1"/>
      <c r="X138" s="1"/>
      <c r="Y138" s="1"/>
    </row>
    <row r="139" spans="3:25" x14ac:dyDescent="0.25">
      <c r="C139" s="1">
        <v>0.18146000000000001</v>
      </c>
      <c r="D139" s="1">
        <v>4.0000000000000001E-8</v>
      </c>
      <c r="E139">
        <v>0.5</v>
      </c>
      <c r="H139">
        <f t="shared" si="4"/>
        <v>272.19000000000005</v>
      </c>
      <c r="I139" s="1">
        <f t="shared" si="5"/>
        <v>1.0887600000000002E-5</v>
      </c>
      <c r="J139" s="1">
        <f>(I139/total!$H$196)/(LN(H139)-LN(H138))</f>
        <v>0.15748015885350228</v>
      </c>
      <c r="K139" s="1"/>
      <c r="M139" s="1"/>
      <c r="N139" s="1"/>
      <c r="S139" s="1"/>
      <c r="T139" s="1"/>
      <c r="U139" s="1"/>
      <c r="V139" s="1"/>
      <c r="W139" s="1"/>
      <c r="X139" s="1"/>
      <c r="Y139" s="1"/>
    </row>
    <row r="140" spans="3:25" x14ac:dyDescent="0.25">
      <c r="C140" s="1">
        <v>0.19006000000000001</v>
      </c>
      <c r="D140" s="1">
        <v>1E-8</v>
      </c>
      <c r="E140">
        <v>1</v>
      </c>
      <c r="H140">
        <f t="shared" si="4"/>
        <v>285.09000000000003</v>
      </c>
      <c r="I140" s="1">
        <f t="shared" si="5"/>
        <v>2.8509000000000005E-6</v>
      </c>
      <c r="J140" s="1">
        <f>(I140/total!$H$196)/(LN(H140)-LN(H139))</f>
        <v>4.128290251453768E-2</v>
      </c>
      <c r="K140" s="1"/>
      <c r="M140" s="1"/>
      <c r="N140" s="1"/>
      <c r="S140" s="1"/>
      <c r="T140" s="1"/>
      <c r="U140" s="1"/>
      <c r="V140" s="1"/>
      <c r="W140" s="1"/>
      <c r="X140" s="1"/>
      <c r="Y140" s="1"/>
    </row>
    <row r="141" spans="3:25" x14ac:dyDescent="0.25">
      <c r="C141" s="1">
        <v>0.19908000000000001</v>
      </c>
      <c r="D141" s="1">
        <v>2E-8</v>
      </c>
      <c r="E141">
        <v>0.70709999999999995</v>
      </c>
      <c r="H141">
        <f t="shared" si="4"/>
        <v>298.62</v>
      </c>
      <c r="I141" s="1">
        <f t="shared" si="5"/>
        <v>5.9724000000000006E-6</v>
      </c>
      <c r="J141" s="1">
        <f>(I141/total!$H$196)/(LN(H141)-LN(H140))</f>
        <v>8.6367929405597357E-2</v>
      </c>
      <c r="K141" s="1"/>
      <c r="M141" s="1"/>
      <c r="N141" s="1"/>
      <c r="S141" s="1"/>
      <c r="T141" s="1"/>
      <c r="U141" s="1"/>
      <c r="V141" s="1"/>
      <c r="W141" s="1"/>
      <c r="X141" s="1"/>
      <c r="Y141" s="1"/>
    </row>
    <row r="142" spans="3:25" x14ac:dyDescent="0.25">
      <c r="C142" s="1">
        <v>0.20852000000000001</v>
      </c>
      <c r="D142" s="1">
        <v>2.9999999999999997E-8</v>
      </c>
      <c r="E142">
        <v>0.57740000000000002</v>
      </c>
      <c r="H142">
        <f t="shared" si="4"/>
        <v>312.78000000000003</v>
      </c>
      <c r="I142" s="1">
        <f t="shared" si="5"/>
        <v>9.3834000000000007E-6</v>
      </c>
      <c r="J142" s="1">
        <f>(I142/total!$H$196)/(LN(H142)-LN(H141))</f>
        <v>0.13580846015952433</v>
      </c>
      <c r="K142" s="1"/>
      <c r="M142" s="1"/>
      <c r="N142" s="1"/>
      <c r="S142" s="1"/>
      <c r="T142" s="1"/>
      <c r="U142" s="1"/>
      <c r="V142" s="1"/>
      <c r="W142" s="1"/>
      <c r="X142" s="1"/>
      <c r="Y142" s="1"/>
    </row>
    <row r="143" spans="3:25" x14ac:dyDescent="0.25">
      <c r="C143" s="1">
        <v>0.21840999999999999</v>
      </c>
      <c r="D143" s="1">
        <v>2E-8</v>
      </c>
      <c r="E143">
        <v>0.70709999999999995</v>
      </c>
      <c r="H143">
        <f t="shared" si="4"/>
        <v>327.61500000000001</v>
      </c>
      <c r="I143" s="1">
        <f t="shared" si="5"/>
        <v>6.5522999999999999E-6</v>
      </c>
      <c r="J143" s="1">
        <f>(I143/total!$H$196)/(LN(H143)-LN(H142))</f>
        <v>9.4810957580651958E-2</v>
      </c>
      <c r="K143" s="1"/>
      <c r="M143" s="1"/>
      <c r="N143" s="1"/>
      <c r="S143" s="1"/>
      <c r="T143" s="1"/>
      <c r="U143" s="1"/>
      <c r="V143" s="1"/>
      <c r="W143" s="1"/>
      <c r="X143" s="1"/>
      <c r="Y143" s="1"/>
    </row>
    <row r="144" spans="3:25" x14ac:dyDescent="0.25">
      <c r="C144" s="1">
        <v>0.22877</v>
      </c>
      <c r="D144" s="1">
        <v>4.0000000000000001E-8</v>
      </c>
      <c r="E144">
        <v>0.5</v>
      </c>
      <c r="H144">
        <f t="shared" si="4"/>
        <v>343.15499999999997</v>
      </c>
      <c r="I144" s="1">
        <f t="shared" si="5"/>
        <v>1.3726199999999999E-5</v>
      </c>
      <c r="J144" s="1">
        <f>(I144/total!$H$196)/(LN(H144)-LN(H143))</f>
        <v>0.19859911224360904</v>
      </c>
      <c r="K144" s="1"/>
      <c r="M144" s="1"/>
      <c r="N144" s="1"/>
      <c r="S144" s="1"/>
      <c r="T144" s="1"/>
      <c r="U144" s="1"/>
      <c r="V144" s="1"/>
      <c r="W144" s="1"/>
      <c r="X144" s="1"/>
      <c r="Y144" s="1"/>
    </row>
    <row r="145" spans="3:25" x14ac:dyDescent="0.25">
      <c r="C145" s="1">
        <v>0.23962</v>
      </c>
      <c r="D145" s="1">
        <v>1E-8</v>
      </c>
      <c r="E145">
        <v>1</v>
      </c>
      <c r="H145">
        <f t="shared" si="4"/>
        <v>359.43</v>
      </c>
      <c r="I145" s="1">
        <f t="shared" si="5"/>
        <v>3.5943E-6</v>
      </c>
      <c r="J145" s="1">
        <f>(I145/total!$H$196)/(LN(H145)-LN(H144))</f>
        <v>5.2011165156526519E-2</v>
      </c>
      <c r="K145" s="1"/>
      <c r="M145" s="1"/>
      <c r="N145" s="1"/>
      <c r="S145" s="1"/>
      <c r="T145" s="1"/>
      <c r="U145" s="1"/>
      <c r="V145" s="1"/>
      <c r="W145" s="1"/>
      <c r="X145" s="1"/>
      <c r="Y145" s="1"/>
    </row>
    <row r="146" spans="3:25" x14ac:dyDescent="0.25">
      <c r="C146" s="1">
        <v>0.25098999999999999</v>
      </c>
      <c r="D146" s="1">
        <v>2E-8</v>
      </c>
      <c r="E146">
        <v>0.70709999999999995</v>
      </c>
      <c r="H146">
        <f t="shared" si="4"/>
        <v>376.48499999999996</v>
      </c>
      <c r="I146" s="1">
        <f t="shared" si="5"/>
        <v>7.5296999999999992E-6</v>
      </c>
      <c r="J146" s="1">
        <f>(I146/total!$H$196)/(LN(H146)-LN(H145))</f>
        <v>0.10890753194986121</v>
      </c>
      <c r="K146" s="1"/>
      <c r="M146" s="1"/>
      <c r="N146" s="1"/>
      <c r="S146" s="1"/>
      <c r="T146" s="1"/>
      <c r="U146" s="1"/>
      <c r="V146" s="1"/>
      <c r="W146" s="1"/>
      <c r="X146" s="1"/>
      <c r="Y146" s="1"/>
    </row>
    <row r="147" spans="3:25" x14ac:dyDescent="0.25">
      <c r="C147" s="1">
        <v>0.26289000000000001</v>
      </c>
      <c r="D147" s="1">
        <v>2E-8</v>
      </c>
      <c r="E147">
        <v>0.70709999999999995</v>
      </c>
      <c r="H147">
        <f t="shared" si="4"/>
        <v>394.33499999999998</v>
      </c>
      <c r="I147" s="1">
        <f t="shared" si="5"/>
        <v>7.8867000000000002E-6</v>
      </c>
      <c r="J147" s="1">
        <f>(I147/total!$H$196)/(LN(H147)-LN(H146))</f>
        <v>0.11416014402109695</v>
      </c>
      <c r="K147" s="1"/>
      <c r="M147" s="1"/>
      <c r="N147" s="1"/>
      <c r="S147" s="1"/>
      <c r="T147" s="1"/>
      <c r="U147" s="1"/>
      <c r="V147" s="1"/>
      <c r="W147" s="1"/>
      <c r="X147" s="1"/>
      <c r="Y147" s="1"/>
    </row>
    <row r="148" spans="3:25" x14ac:dyDescent="0.25">
      <c r="C148" s="1">
        <v>0.27535999999999999</v>
      </c>
      <c r="D148" s="1">
        <v>0</v>
      </c>
      <c r="E148">
        <v>0</v>
      </c>
      <c r="H148">
        <f t="shared" si="4"/>
        <v>413.03999999999996</v>
      </c>
      <c r="I148" s="1">
        <f t="shared" si="5"/>
        <v>0</v>
      </c>
      <c r="J148" s="1">
        <f>(I148/total!$H$196)/(LN(H148)-LN(H147))</f>
        <v>0</v>
      </c>
      <c r="K148" s="1"/>
      <c r="M148" s="1"/>
      <c r="N148" s="1"/>
      <c r="S148" s="1"/>
      <c r="T148" s="1"/>
      <c r="U148" s="1"/>
      <c r="V148" s="1"/>
      <c r="W148" s="1"/>
      <c r="X148" s="1"/>
      <c r="Y148" s="1"/>
    </row>
    <row r="149" spans="3:25" x14ac:dyDescent="0.25">
      <c r="C149" s="1">
        <v>0.28843000000000002</v>
      </c>
      <c r="D149" s="1">
        <v>1E-8</v>
      </c>
      <c r="E149">
        <v>1</v>
      </c>
      <c r="H149">
        <f t="shared" si="4"/>
        <v>432.64500000000004</v>
      </c>
      <c r="I149" s="1">
        <f t="shared" si="5"/>
        <v>4.3264500000000007E-6</v>
      </c>
      <c r="J149" s="1">
        <f>(I149/total!$H$196)/(LN(H149)-LN(H148))</f>
        <v>6.2557262153178028E-2</v>
      </c>
      <c r="K149" s="1"/>
      <c r="M149" s="1"/>
      <c r="N149" s="1"/>
      <c r="S149" s="1"/>
      <c r="T149" s="1"/>
      <c r="U149" s="1"/>
      <c r="V149" s="1"/>
      <c r="W149" s="1"/>
      <c r="X149" s="1"/>
      <c r="Y149" s="1"/>
    </row>
    <row r="150" spans="3:25" x14ac:dyDescent="0.25">
      <c r="C150" s="1">
        <v>0.30210999999999999</v>
      </c>
      <c r="D150" s="1">
        <v>0</v>
      </c>
      <c r="E150">
        <v>0</v>
      </c>
      <c r="H150">
        <f t="shared" si="4"/>
        <v>453.16499999999996</v>
      </c>
      <c r="I150" s="1">
        <f t="shared" si="5"/>
        <v>0</v>
      </c>
      <c r="J150" s="1">
        <f>(I150/total!$H$196)/(LN(H150)-LN(H149))</f>
        <v>0</v>
      </c>
      <c r="K150" s="1"/>
      <c r="M150" s="1"/>
      <c r="N150" s="1"/>
      <c r="S150" s="1"/>
      <c r="T150" s="1"/>
      <c r="U150" s="1"/>
      <c r="V150" s="1"/>
      <c r="W150" s="1"/>
      <c r="X150" s="1"/>
      <c r="Y150" s="1"/>
    </row>
    <row r="151" spans="3:25" x14ac:dyDescent="0.25">
      <c r="C151" s="1">
        <v>0.31644</v>
      </c>
      <c r="D151" s="1">
        <v>0</v>
      </c>
      <c r="E151">
        <v>0</v>
      </c>
      <c r="H151">
        <f t="shared" si="4"/>
        <v>474.65999999999997</v>
      </c>
      <c r="I151" s="1">
        <f t="shared" si="5"/>
        <v>0</v>
      </c>
      <c r="J151" s="1">
        <f>(I151/total!$H$196)/(LN(H151)-LN(H150))</f>
        <v>0</v>
      </c>
      <c r="K151" s="1"/>
      <c r="M151" s="1"/>
      <c r="N151" s="1"/>
      <c r="S151" s="1"/>
      <c r="T151" s="1"/>
      <c r="U151" s="1"/>
      <c r="V151" s="1"/>
      <c r="W151" s="1"/>
      <c r="X151" s="1"/>
      <c r="Y151" s="1"/>
    </row>
    <row r="152" spans="3:25" x14ac:dyDescent="0.25">
      <c r="C152" s="1">
        <v>0.33145000000000002</v>
      </c>
      <c r="D152" s="1">
        <v>0</v>
      </c>
      <c r="E152">
        <v>0</v>
      </c>
      <c r="H152">
        <f t="shared" si="4"/>
        <v>497.17500000000001</v>
      </c>
      <c r="I152" s="1">
        <f t="shared" si="5"/>
        <v>0</v>
      </c>
      <c r="J152" s="1">
        <f>(I152/total!$H$196)/(LN(H152)-LN(H151))</f>
        <v>0</v>
      </c>
      <c r="K152" s="1"/>
      <c r="M152" s="1"/>
      <c r="N152" s="1"/>
      <c r="S152" s="1"/>
      <c r="T152" s="1"/>
      <c r="U152" s="1"/>
      <c r="V152" s="1"/>
      <c r="W152" s="1"/>
      <c r="X152" s="1"/>
      <c r="Y152" s="1"/>
    </row>
    <row r="153" spans="3:25" x14ac:dyDescent="0.25">
      <c r="C153" s="1">
        <v>0.34716999999999998</v>
      </c>
      <c r="D153" s="1">
        <v>0</v>
      </c>
      <c r="E153">
        <v>0</v>
      </c>
      <c r="H153">
        <f t="shared" si="4"/>
        <v>520.755</v>
      </c>
      <c r="I153" s="1">
        <f t="shared" si="5"/>
        <v>0</v>
      </c>
      <c r="J153" s="1">
        <f>(I153/total!$H$196)/(LN(H153)-LN(H152))</f>
        <v>0</v>
      </c>
      <c r="K153" s="1"/>
      <c r="M153" s="1"/>
      <c r="N153" s="1"/>
      <c r="S153" s="1"/>
      <c r="T153" s="1"/>
      <c r="U153" s="1"/>
      <c r="V153" s="1"/>
      <c r="W153" s="1"/>
      <c r="X153" s="1"/>
      <c r="Y153" s="1"/>
    </row>
    <row r="154" spans="3:25" x14ac:dyDescent="0.25">
      <c r="C154" s="1">
        <v>0.36364000000000002</v>
      </c>
      <c r="D154" s="1">
        <v>0</v>
      </c>
      <c r="E154">
        <v>0</v>
      </c>
      <c r="H154">
        <f t="shared" si="4"/>
        <v>545.46</v>
      </c>
      <c r="I154" s="1">
        <f t="shared" si="5"/>
        <v>0</v>
      </c>
      <c r="J154" s="1">
        <f>(I154/total!$H$196)/(LN(H154)-LN(H153))</f>
        <v>0</v>
      </c>
      <c r="K154" s="1"/>
      <c r="M154" s="1"/>
      <c r="N154" s="1"/>
      <c r="S154" s="1"/>
      <c r="T154" s="1"/>
      <c r="U154" s="1"/>
      <c r="V154" s="1"/>
      <c r="W154" s="1"/>
      <c r="X154" s="1"/>
      <c r="Y154" s="1"/>
    </row>
    <row r="155" spans="3:25" x14ac:dyDescent="0.25">
      <c r="C155" s="1">
        <v>0.38089000000000001</v>
      </c>
      <c r="D155" s="1">
        <v>0</v>
      </c>
      <c r="E155">
        <v>0</v>
      </c>
      <c r="H155">
        <f t="shared" si="4"/>
        <v>571.33500000000004</v>
      </c>
      <c r="I155" s="1">
        <f t="shared" si="5"/>
        <v>0</v>
      </c>
      <c r="J155" s="1">
        <f>(I155/total!$H$196)/(LN(H155)-LN(H154))</f>
        <v>0</v>
      </c>
      <c r="K155" s="1"/>
      <c r="M155" s="1"/>
      <c r="N155" s="1"/>
      <c r="S155" s="1"/>
      <c r="T155" s="1"/>
      <c r="U155" s="1"/>
      <c r="V155" s="1"/>
      <c r="W155" s="1"/>
      <c r="X155" s="1"/>
      <c r="Y155" s="1"/>
    </row>
    <row r="156" spans="3:25" x14ac:dyDescent="0.25">
      <c r="C156" s="1">
        <v>0.39895000000000003</v>
      </c>
      <c r="D156" s="1">
        <v>0</v>
      </c>
      <c r="E156">
        <v>0</v>
      </c>
      <c r="H156">
        <f t="shared" si="4"/>
        <v>598.42499999999995</v>
      </c>
      <c r="I156" s="1">
        <f t="shared" si="5"/>
        <v>0</v>
      </c>
      <c r="J156" s="1">
        <f>(I156/total!$H$196)/(LN(H156)-LN(H155))</f>
        <v>0</v>
      </c>
      <c r="K156" s="1"/>
      <c r="M156" s="1"/>
      <c r="N156" s="1"/>
      <c r="S156" s="1"/>
      <c r="T156" s="1"/>
      <c r="U156" s="1"/>
      <c r="V156" s="1"/>
      <c r="W156" s="1"/>
      <c r="X156" s="1"/>
      <c r="Y156" s="1"/>
    </row>
    <row r="157" spans="3:25" x14ac:dyDescent="0.25">
      <c r="C157" s="1">
        <v>0.41787999999999997</v>
      </c>
      <c r="D157" s="1">
        <v>0</v>
      </c>
      <c r="E157">
        <v>0</v>
      </c>
      <c r="H157">
        <f t="shared" si="4"/>
        <v>626.81999999999994</v>
      </c>
      <c r="I157" s="1">
        <f t="shared" si="5"/>
        <v>0</v>
      </c>
      <c r="J157" s="1">
        <f>(I157/total!$H$196)/(LN(H157)-LN(H156))</f>
        <v>0</v>
      </c>
      <c r="K157" s="1"/>
      <c r="M157" s="1"/>
      <c r="N157" s="1"/>
      <c r="S157" s="1"/>
      <c r="T157" s="1"/>
      <c r="U157" s="1"/>
      <c r="V157" s="1"/>
      <c r="W157" s="1"/>
      <c r="X157" s="1"/>
      <c r="Y157" s="1"/>
    </row>
    <row r="158" spans="3:25" x14ac:dyDescent="0.25">
      <c r="C158" s="1">
        <v>0.43769999999999998</v>
      </c>
      <c r="D158" s="1">
        <v>0</v>
      </c>
      <c r="E158">
        <v>0</v>
      </c>
      <c r="H158">
        <f t="shared" si="4"/>
        <v>656.55</v>
      </c>
      <c r="I158" s="1">
        <f t="shared" si="5"/>
        <v>0</v>
      </c>
      <c r="J158" s="1">
        <f>(I158/total!$H$196)/(LN(H158)-LN(H157))</f>
        <v>0</v>
      </c>
      <c r="K158" s="1"/>
      <c r="M158" s="1"/>
      <c r="N158" s="1"/>
      <c r="S158" s="1"/>
      <c r="T158" s="1"/>
      <c r="U158" s="1"/>
      <c r="V158" s="1"/>
      <c r="W158" s="1"/>
      <c r="X158" s="1"/>
      <c r="Y158" s="1"/>
    </row>
    <row r="159" spans="3:25" x14ac:dyDescent="0.25">
      <c r="C159" s="1">
        <v>0.45845999999999998</v>
      </c>
      <c r="D159" s="1">
        <v>0</v>
      </c>
      <c r="E159">
        <v>0</v>
      </c>
      <c r="H159">
        <f t="shared" si="4"/>
        <v>687.68999999999994</v>
      </c>
      <c r="I159" s="1">
        <f t="shared" si="5"/>
        <v>0</v>
      </c>
      <c r="J159" s="1">
        <f>(I159/total!$H$196)/(LN(H159)-LN(H158))</f>
        <v>0</v>
      </c>
      <c r="K159" s="1"/>
      <c r="M159" s="1"/>
      <c r="N159" s="1"/>
      <c r="S159" s="1"/>
      <c r="T159" s="1"/>
      <c r="U159" s="1"/>
      <c r="V159" s="1"/>
      <c r="W159" s="1"/>
      <c r="X159" s="1"/>
      <c r="Y159" s="1"/>
    </row>
    <row r="160" spans="3:25" x14ac:dyDescent="0.25">
      <c r="C160" s="1">
        <v>0.48021000000000003</v>
      </c>
      <c r="D160" s="1">
        <v>0</v>
      </c>
      <c r="E160">
        <v>0</v>
      </c>
      <c r="H160">
        <f t="shared" si="4"/>
        <v>720.31500000000005</v>
      </c>
      <c r="I160" s="1">
        <f t="shared" si="5"/>
        <v>0</v>
      </c>
      <c r="J160" s="1">
        <f>(I160/total!$H$196)/(LN(H160)-LN(H159))</f>
        <v>0</v>
      </c>
      <c r="K160" s="1"/>
      <c r="M160" s="1"/>
      <c r="N160" s="1"/>
      <c r="S160" s="1"/>
      <c r="T160" s="1"/>
      <c r="U160" s="1"/>
      <c r="V160" s="1"/>
      <c r="W160" s="1"/>
      <c r="X160" s="1"/>
      <c r="Y160" s="1"/>
    </row>
    <row r="161" spans="3:25" x14ac:dyDescent="0.25">
      <c r="C161" s="1">
        <v>0.50297999999999998</v>
      </c>
      <c r="D161" s="1">
        <v>0</v>
      </c>
      <c r="E161">
        <v>0</v>
      </c>
      <c r="H161">
        <f t="shared" si="4"/>
        <v>754.47</v>
      </c>
      <c r="I161" s="1">
        <f t="shared" si="5"/>
        <v>0</v>
      </c>
      <c r="J161" s="1">
        <f>(I161/total!$H$196)/(LN(H161)-LN(H160))</f>
        <v>0</v>
      </c>
      <c r="K161" s="1"/>
      <c r="M161" s="1"/>
      <c r="N161" s="1"/>
      <c r="S161" s="1"/>
      <c r="T161" s="1"/>
      <c r="U161" s="1"/>
      <c r="V161" s="1"/>
      <c r="W161" s="1"/>
      <c r="X161" s="1"/>
      <c r="Y161" s="1"/>
    </row>
    <row r="162" spans="3:25" x14ac:dyDescent="0.25">
      <c r="C162" s="1">
        <v>0.52683999999999997</v>
      </c>
      <c r="D162" s="1">
        <v>0</v>
      </c>
      <c r="E162">
        <v>0</v>
      </c>
      <c r="H162">
        <f t="shared" si="4"/>
        <v>790.26</v>
      </c>
      <c r="I162" s="1">
        <f t="shared" si="5"/>
        <v>0</v>
      </c>
      <c r="J162" s="1">
        <f>(I162/total!$H$196)/(LN(H162)-LN(H161))</f>
        <v>0</v>
      </c>
      <c r="K162" s="1"/>
      <c r="M162" s="1"/>
      <c r="N162" s="1"/>
      <c r="S162" s="1"/>
      <c r="T162" s="1"/>
      <c r="U162" s="1"/>
      <c r="V162" s="1"/>
      <c r="W162" s="1"/>
      <c r="X162" s="1"/>
      <c r="Y162" s="1"/>
    </row>
    <row r="163" spans="3:25" x14ac:dyDescent="0.25">
      <c r="C163" s="1">
        <v>0.55183000000000004</v>
      </c>
      <c r="D163" s="1">
        <v>0</v>
      </c>
      <c r="E163">
        <v>0</v>
      </c>
      <c r="H163">
        <f t="shared" si="4"/>
        <v>827.74500000000012</v>
      </c>
      <c r="I163" s="1">
        <f t="shared" si="5"/>
        <v>0</v>
      </c>
      <c r="J163" s="1">
        <f>(I163/total!$H$196)/(LN(H163)-LN(H162))</f>
        <v>0</v>
      </c>
      <c r="K163" s="1"/>
      <c r="M163" s="1"/>
      <c r="N163" s="1"/>
      <c r="S163" s="1"/>
      <c r="T163" s="1"/>
      <c r="U163" s="1"/>
      <c r="V163" s="1"/>
      <c r="W163" s="1"/>
      <c r="X163" s="1"/>
      <c r="Y163" s="1"/>
    </row>
    <row r="164" spans="3:25" x14ac:dyDescent="0.25">
      <c r="C164" s="1">
        <v>0.57801000000000002</v>
      </c>
      <c r="D164" s="1">
        <v>0</v>
      </c>
      <c r="E164">
        <v>0</v>
      </c>
      <c r="H164">
        <f t="shared" si="4"/>
        <v>867.0150000000001</v>
      </c>
      <c r="I164" s="1">
        <f t="shared" si="5"/>
        <v>0</v>
      </c>
      <c r="J164" s="1">
        <f>(I164/total!$H$196)/(LN(H164)-LN(H163))</f>
        <v>0</v>
      </c>
      <c r="K164" s="1"/>
      <c r="M164" s="1"/>
      <c r="N164" s="1"/>
      <c r="S164" s="1"/>
      <c r="T164" s="1"/>
      <c r="U164" s="1"/>
      <c r="V164" s="1"/>
      <c r="W164" s="1"/>
      <c r="X164" s="1"/>
      <c r="Y164" s="1"/>
    </row>
    <row r="165" spans="3:25" x14ac:dyDescent="0.25">
      <c r="C165" s="1">
        <v>0.60541999999999996</v>
      </c>
      <c r="D165" s="1">
        <v>0</v>
      </c>
      <c r="E165">
        <v>0</v>
      </c>
      <c r="H165">
        <f t="shared" si="4"/>
        <v>908.12999999999988</v>
      </c>
      <c r="I165" s="1">
        <f t="shared" si="5"/>
        <v>0</v>
      </c>
      <c r="J165" s="1">
        <f>(I165/total!$H$196)/(LN(H165)-LN(H164))</f>
        <v>0</v>
      </c>
      <c r="K165" s="1"/>
      <c r="M165" s="1"/>
      <c r="N165" s="1"/>
      <c r="S165" s="1"/>
      <c r="T165" s="1"/>
      <c r="U165" s="1"/>
      <c r="V165" s="1"/>
      <c r="W165" s="1"/>
      <c r="X165" s="1"/>
      <c r="Y165" s="1"/>
    </row>
    <row r="166" spans="3:25" x14ac:dyDescent="0.25">
      <c r="C166" s="1">
        <v>0.63414000000000004</v>
      </c>
      <c r="D166" s="1">
        <v>0</v>
      </c>
      <c r="E166">
        <v>0</v>
      </c>
      <c r="H166">
        <f t="shared" si="4"/>
        <v>951.21000000000015</v>
      </c>
      <c r="I166" s="1">
        <f t="shared" si="5"/>
        <v>0</v>
      </c>
      <c r="J166" s="1">
        <f>(I166/total!$H$196)/(LN(H166)-LN(H165))</f>
        <v>0</v>
      </c>
      <c r="K166" s="1"/>
      <c r="M166" s="1"/>
      <c r="N166" s="1"/>
      <c r="S166" s="1"/>
      <c r="T166" s="1"/>
      <c r="U166" s="1"/>
      <c r="V166" s="1"/>
      <c r="W166" s="1"/>
      <c r="X166" s="1"/>
      <c r="Y166" s="1"/>
    </row>
    <row r="167" spans="3:25" x14ac:dyDescent="0.25">
      <c r="C167" s="1">
        <v>0.66422000000000003</v>
      </c>
      <c r="D167" s="1">
        <v>0</v>
      </c>
      <c r="E167">
        <v>0</v>
      </c>
      <c r="H167">
        <f t="shared" si="4"/>
        <v>996.33</v>
      </c>
      <c r="I167" s="1">
        <f t="shared" si="5"/>
        <v>0</v>
      </c>
      <c r="J167" s="1">
        <f>(I167/total!$H$196)/(LN(H167)-LN(H166))</f>
        <v>0</v>
      </c>
      <c r="K167" s="1"/>
      <c r="M167" s="1"/>
      <c r="N167" s="1"/>
      <c r="S167" s="1"/>
      <c r="T167" s="1"/>
      <c r="U167" s="1"/>
      <c r="V167" s="1"/>
      <c r="W167" s="1"/>
      <c r="X167" s="1"/>
      <c r="Y167" s="1"/>
    </row>
    <row r="168" spans="3:25" x14ac:dyDescent="0.25">
      <c r="C168" s="1">
        <v>0.69572999999999996</v>
      </c>
      <c r="D168" s="1">
        <v>0</v>
      </c>
      <c r="E168">
        <v>0</v>
      </c>
      <c r="H168">
        <f t="shared" si="4"/>
        <v>1043.5949999999998</v>
      </c>
      <c r="I168" s="1">
        <f t="shared" si="5"/>
        <v>0</v>
      </c>
      <c r="J168" s="1">
        <f>(I168/total!$H$196)/(LN(H168)-LN(H167))</f>
        <v>0</v>
      </c>
      <c r="K168" s="1"/>
      <c r="M168" s="1"/>
      <c r="N168" s="1"/>
      <c r="S168" s="1"/>
      <c r="T168" s="1"/>
      <c r="U168" s="1"/>
      <c r="V168" s="1"/>
      <c r="W168" s="1"/>
      <c r="X168" s="1"/>
      <c r="Y168" s="1"/>
    </row>
    <row r="169" spans="3:25" x14ac:dyDescent="0.25">
      <c r="C169" s="1">
        <v>0.72872999999999999</v>
      </c>
      <c r="D169" s="1">
        <v>0</v>
      </c>
      <c r="E169">
        <v>0</v>
      </c>
      <c r="H169">
        <f t="shared" si="4"/>
        <v>1093.095</v>
      </c>
      <c r="I169" s="1">
        <f t="shared" si="5"/>
        <v>0</v>
      </c>
      <c r="J169" s="1">
        <f>(I169/total!$H$196)/(LN(H169)-LN(H168))</f>
        <v>0</v>
      </c>
      <c r="K169" s="1"/>
      <c r="M169" s="1"/>
      <c r="N169" s="1"/>
      <c r="S169" s="1"/>
      <c r="T169" s="1"/>
      <c r="U169" s="1"/>
      <c r="V169" s="1"/>
      <c r="W169" s="1"/>
      <c r="X169" s="1"/>
      <c r="Y169" s="1"/>
    </row>
    <row r="170" spans="3:25" x14ac:dyDescent="0.25">
      <c r="C170" s="1">
        <v>0.76329999999999998</v>
      </c>
      <c r="D170" s="1">
        <v>0</v>
      </c>
      <c r="E170">
        <v>0</v>
      </c>
      <c r="H170">
        <f t="shared" si="4"/>
        <v>1144.9499999999998</v>
      </c>
      <c r="I170" s="1">
        <f t="shared" si="5"/>
        <v>0</v>
      </c>
      <c r="J170" s="1">
        <f>(I170/total!$H$196)/(LN(H170)-LN(H169))</f>
        <v>0</v>
      </c>
      <c r="K170" s="1"/>
      <c r="M170" s="1"/>
      <c r="N170" s="1"/>
      <c r="S170" s="1"/>
      <c r="T170" s="1"/>
      <c r="U170" s="1"/>
      <c r="V170" s="1"/>
      <c r="W170" s="1"/>
      <c r="X170" s="1"/>
      <c r="Y170" s="1"/>
    </row>
    <row r="171" spans="3:25" x14ac:dyDescent="0.25">
      <c r="C171" s="1">
        <v>0.79949999999999999</v>
      </c>
      <c r="D171" s="1">
        <v>0</v>
      </c>
      <c r="E171">
        <v>0</v>
      </c>
      <c r="H171">
        <f t="shared" si="4"/>
        <v>1199.25</v>
      </c>
      <c r="I171" s="1">
        <f t="shared" si="5"/>
        <v>0</v>
      </c>
      <c r="J171" s="1">
        <f>(I171/total!$H$196)/(LN(H171)-LN(H170))</f>
        <v>0</v>
      </c>
      <c r="K171" s="1"/>
      <c r="M171" s="1"/>
      <c r="N171" s="1"/>
      <c r="S171" s="1"/>
      <c r="T171" s="1"/>
      <c r="U171" s="1"/>
      <c r="V171" s="1"/>
      <c r="W171" s="1"/>
      <c r="X171" s="1"/>
      <c r="Y171" s="1"/>
    </row>
    <row r="172" spans="3:25" x14ac:dyDescent="0.25">
      <c r="C172" s="1">
        <v>0.83743000000000001</v>
      </c>
      <c r="D172" s="1">
        <v>0</v>
      </c>
      <c r="E172">
        <v>0</v>
      </c>
      <c r="H172">
        <f t="shared" si="4"/>
        <v>1256.145</v>
      </c>
      <c r="I172" s="1">
        <f t="shared" si="5"/>
        <v>0</v>
      </c>
      <c r="J172" s="1">
        <f>(I172/total!$H$196)/(LN(H172)-LN(H171))</f>
        <v>0</v>
      </c>
      <c r="K172" s="1"/>
      <c r="M172" s="1"/>
      <c r="N172" s="1"/>
      <c r="S172" s="1"/>
      <c r="T172" s="1"/>
      <c r="U172" s="1"/>
      <c r="V172" s="1"/>
      <c r="W172" s="1"/>
      <c r="X172" s="1"/>
      <c r="Y172" s="1"/>
    </row>
    <row r="173" spans="3:25" x14ac:dyDescent="0.25">
      <c r="C173" s="1">
        <v>0.87714999999999999</v>
      </c>
      <c r="D173" s="1">
        <v>0</v>
      </c>
      <c r="E173">
        <v>0</v>
      </c>
      <c r="H173">
        <f t="shared" si="4"/>
        <v>1315.7250000000001</v>
      </c>
      <c r="I173" s="1">
        <f t="shared" si="5"/>
        <v>0</v>
      </c>
      <c r="J173" s="1">
        <f>(I173/total!$H$196)/(LN(H173)-LN(H172))</f>
        <v>0</v>
      </c>
      <c r="K173" s="1"/>
      <c r="M173" s="1"/>
      <c r="N173" s="1"/>
      <c r="S173" s="1"/>
      <c r="T173" s="1"/>
      <c r="U173" s="1"/>
      <c r="V173" s="1"/>
      <c r="W173" s="1"/>
      <c r="X173" s="1"/>
      <c r="Y173" s="1"/>
    </row>
    <row r="174" spans="3:25" x14ac:dyDescent="0.25">
      <c r="C174" s="1">
        <v>0.91874999999999996</v>
      </c>
      <c r="D174" s="1">
        <v>0</v>
      </c>
      <c r="E174">
        <v>0</v>
      </c>
      <c r="H174">
        <f t="shared" si="4"/>
        <v>1378.1249999999998</v>
      </c>
      <c r="I174" s="1">
        <f t="shared" si="5"/>
        <v>0</v>
      </c>
      <c r="J174" s="1">
        <f>(I174/total!$H$196)/(LN(H174)-LN(H173))</f>
        <v>0</v>
      </c>
      <c r="K174" s="1"/>
      <c r="M174" s="1"/>
      <c r="N174" s="1"/>
      <c r="S174" s="1"/>
      <c r="T174" s="1"/>
      <c r="U174" s="1"/>
      <c r="V174" s="1"/>
      <c r="W174" s="1"/>
      <c r="X174" s="1"/>
      <c r="Y174" s="1"/>
    </row>
    <row r="175" spans="3:25" x14ac:dyDescent="0.25">
      <c r="C175" s="1">
        <v>0.96233000000000002</v>
      </c>
      <c r="D175" s="1">
        <v>0</v>
      </c>
      <c r="E175">
        <v>0</v>
      </c>
      <c r="H175">
        <f t="shared" si="4"/>
        <v>1443.4949999999999</v>
      </c>
      <c r="I175" s="1">
        <f t="shared" si="5"/>
        <v>0</v>
      </c>
      <c r="J175" s="1">
        <f>(I175/total!$H$196)/(LN(H175)-LN(H174))</f>
        <v>0</v>
      </c>
      <c r="K175" s="1"/>
      <c r="M175" s="1"/>
      <c r="N175" s="1"/>
      <c r="S175" s="1"/>
      <c r="T175" s="1"/>
      <c r="U175" s="1"/>
      <c r="V175" s="1"/>
      <c r="W175" s="1"/>
      <c r="X175" s="1"/>
      <c r="Y175" s="1"/>
    </row>
    <row r="176" spans="3:25" x14ac:dyDescent="0.25">
      <c r="C176" s="1">
        <v>1.008</v>
      </c>
      <c r="D176" s="1">
        <v>0</v>
      </c>
      <c r="E176">
        <v>0</v>
      </c>
      <c r="H176">
        <f t="shared" si="4"/>
        <v>1512</v>
      </c>
      <c r="I176" s="1">
        <f t="shared" si="5"/>
        <v>0</v>
      </c>
      <c r="J176" s="1">
        <f>(I176/total!$H$196)/(LN(H176)-LN(H175))</f>
        <v>0</v>
      </c>
      <c r="K176" s="1"/>
      <c r="M176" s="1"/>
      <c r="N176" s="1"/>
      <c r="S176" s="1"/>
      <c r="T176" s="1"/>
      <c r="U176" s="1"/>
      <c r="V176" s="1"/>
      <c r="W176" s="1"/>
      <c r="X176" s="1"/>
      <c r="Y176" s="1"/>
    </row>
    <row r="177" spans="3:25" x14ac:dyDescent="0.25">
      <c r="C177" s="1">
        <v>1.0558000000000001</v>
      </c>
      <c r="D177" s="1">
        <v>0</v>
      </c>
      <c r="E177">
        <v>0</v>
      </c>
      <c r="H177">
        <f t="shared" si="4"/>
        <v>1583.7</v>
      </c>
      <c r="I177" s="1">
        <f t="shared" si="5"/>
        <v>0</v>
      </c>
      <c r="J177" s="1">
        <f>(I177/total!$H$196)/(LN(H177)-LN(H176))</f>
        <v>0</v>
      </c>
      <c r="K177" s="1"/>
      <c r="M177" s="1"/>
      <c r="N177" s="1"/>
      <c r="S177" s="1"/>
      <c r="T177" s="1"/>
      <c r="U177" s="1"/>
      <c r="V177" s="1"/>
      <c r="W177" s="1"/>
      <c r="X177" s="1"/>
      <c r="Y177" s="1"/>
    </row>
    <row r="178" spans="3:25" x14ac:dyDescent="0.25">
      <c r="C178" s="1">
        <v>1.1059000000000001</v>
      </c>
      <c r="D178" s="1">
        <v>0</v>
      </c>
      <c r="E178">
        <v>0</v>
      </c>
      <c r="H178">
        <f t="shared" si="4"/>
        <v>1658.8500000000001</v>
      </c>
      <c r="I178" s="1">
        <f t="shared" si="5"/>
        <v>0</v>
      </c>
      <c r="J178" s="1">
        <f>(I178/total!$H$196)/(LN(H178)-LN(H177))</f>
        <v>0</v>
      </c>
      <c r="K178" s="1"/>
      <c r="M178" s="1"/>
      <c r="N178" s="1"/>
      <c r="S178" s="1"/>
      <c r="T178" s="1"/>
      <c r="U178" s="1"/>
      <c r="V178" s="1"/>
      <c r="W178" s="1"/>
      <c r="X178" s="1"/>
      <c r="Y178" s="1"/>
    </row>
    <row r="179" spans="3:25" x14ac:dyDescent="0.25">
      <c r="C179" s="1">
        <v>1.1583000000000001</v>
      </c>
      <c r="D179" s="1">
        <v>0</v>
      </c>
      <c r="E179">
        <v>0</v>
      </c>
      <c r="H179">
        <f t="shared" si="4"/>
        <v>1737.4500000000003</v>
      </c>
      <c r="I179" s="1">
        <f t="shared" si="5"/>
        <v>0</v>
      </c>
      <c r="J179" s="1">
        <f>(I179/total!$H$196)/(LN(H179)-LN(H178))</f>
        <v>0</v>
      </c>
      <c r="K179" s="1"/>
      <c r="M179" s="1"/>
      <c r="N179" s="1"/>
      <c r="S179" s="1"/>
      <c r="T179" s="1"/>
      <c r="U179" s="1"/>
      <c r="V179" s="1"/>
      <c r="W179" s="1"/>
      <c r="X179" s="1"/>
      <c r="Y179" s="1"/>
    </row>
    <row r="180" spans="3:25" x14ac:dyDescent="0.25">
      <c r="C180" s="1">
        <v>1.2133</v>
      </c>
      <c r="D180" s="1">
        <v>0</v>
      </c>
      <c r="E180">
        <v>0</v>
      </c>
      <c r="H180">
        <f t="shared" si="4"/>
        <v>1819.95</v>
      </c>
      <c r="I180" s="1">
        <f t="shared" si="5"/>
        <v>0</v>
      </c>
      <c r="J180" s="1">
        <f>(I180/total!$H$196)/(LN(H180)-LN(H179))</f>
        <v>0</v>
      </c>
      <c r="K180" s="1"/>
      <c r="M180" s="1"/>
      <c r="N180" s="1"/>
      <c r="S180" s="1"/>
      <c r="T180" s="1"/>
      <c r="U180" s="1"/>
      <c r="V180" s="1"/>
      <c r="W180" s="1"/>
      <c r="X180" s="1"/>
      <c r="Y180" s="1"/>
    </row>
    <row r="181" spans="3:25" x14ac:dyDescent="0.25">
      <c r="C181" s="1">
        <v>1.2707999999999999</v>
      </c>
      <c r="D181" s="1">
        <v>0</v>
      </c>
      <c r="E181">
        <v>0</v>
      </c>
      <c r="H181">
        <f t="shared" si="4"/>
        <v>1906.1999999999998</v>
      </c>
      <c r="I181" s="1">
        <f t="shared" si="5"/>
        <v>0</v>
      </c>
      <c r="J181" s="1">
        <f>(I181/total!$H$196)/(LN(H181)-LN(H180))</f>
        <v>0</v>
      </c>
      <c r="K181" s="1"/>
      <c r="M181" s="1"/>
      <c r="N181" s="1"/>
      <c r="S181" s="1"/>
      <c r="T181" s="1"/>
      <c r="U181" s="1"/>
      <c r="V181" s="1"/>
      <c r="W181" s="1"/>
      <c r="X181" s="1"/>
      <c r="Y181" s="1"/>
    </row>
    <row r="182" spans="3:25" x14ac:dyDescent="0.25">
      <c r="C182" s="1">
        <v>1.3310999999999999</v>
      </c>
      <c r="D182" s="1">
        <v>0</v>
      </c>
      <c r="E182">
        <v>0</v>
      </c>
      <c r="H182">
        <f t="shared" si="4"/>
        <v>1996.6499999999999</v>
      </c>
      <c r="I182" s="1">
        <f t="shared" si="5"/>
        <v>0</v>
      </c>
      <c r="J182" s="1">
        <f>(I182/total!$H$196)/(LN(H182)-LN(H181))</f>
        <v>0</v>
      </c>
      <c r="K182" s="1"/>
      <c r="M182" s="1"/>
      <c r="N182" s="1"/>
      <c r="S182" s="1"/>
      <c r="T182" s="1"/>
      <c r="U182" s="1"/>
      <c r="V182" s="1"/>
      <c r="W182" s="1"/>
      <c r="X182" s="1"/>
      <c r="Y182" s="1"/>
    </row>
    <row r="183" spans="3:25" x14ac:dyDescent="0.25">
      <c r="C183" s="1">
        <v>1.3942000000000001</v>
      </c>
      <c r="D183" s="1">
        <v>0</v>
      </c>
      <c r="E183">
        <v>0</v>
      </c>
      <c r="H183">
        <f t="shared" si="4"/>
        <v>2091.3000000000002</v>
      </c>
      <c r="I183" s="1">
        <f t="shared" si="5"/>
        <v>0</v>
      </c>
      <c r="J183" s="1">
        <f>(I183/total!$H$196)/(LN(H183)-LN(H182))</f>
        <v>0</v>
      </c>
      <c r="K183" s="1"/>
      <c r="M183" s="1"/>
      <c r="N183" s="1"/>
      <c r="S183" s="1"/>
      <c r="T183" s="1"/>
      <c r="U183" s="1"/>
      <c r="V183" s="1"/>
      <c r="W183" s="1"/>
      <c r="X183" s="1"/>
      <c r="Y183" s="1"/>
    </row>
    <row r="184" spans="3:25" x14ac:dyDescent="0.25">
      <c r="C184" s="1">
        <v>1.4603999999999999</v>
      </c>
      <c r="D184" s="1">
        <v>0</v>
      </c>
      <c r="E184">
        <v>0</v>
      </c>
      <c r="H184">
        <f t="shared" si="4"/>
        <v>2190.6</v>
      </c>
      <c r="I184" s="1">
        <f t="shared" si="5"/>
        <v>0</v>
      </c>
      <c r="J184" s="1">
        <f>(I184/total!$H$196)/(LN(H184)-LN(H183))</f>
        <v>0</v>
      </c>
      <c r="K184" s="1"/>
      <c r="M184" s="1"/>
      <c r="N184" s="1"/>
      <c r="S184" s="1"/>
      <c r="T184" s="1"/>
      <c r="U184" s="1"/>
      <c r="V184" s="1"/>
      <c r="W184" s="1"/>
      <c r="X184" s="1"/>
      <c r="Y184" s="1"/>
    </row>
    <row r="185" spans="3:25" x14ac:dyDescent="0.25">
      <c r="C185" s="1">
        <v>1.5296000000000001</v>
      </c>
      <c r="D185" s="1">
        <v>0</v>
      </c>
      <c r="E185">
        <v>0</v>
      </c>
      <c r="H185">
        <f t="shared" si="4"/>
        <v>2294.4</v>
      </c>
      <c r="I185" s="1">
        <f t="shared" si="5"/>
        <v>0</v>
      </c>
      <c r="J185" s="1">
        <f>(I185/total!$H$196)/(LN(H185)-LN(H184))</f>
        <v>0</v>
      </c>
      <c r="K185" s="1"/>
      <c r="M185" s="1"/>
      <c r="N185" s="1"/>
      <c r="S185" s="1"/>
      <c r="T185" s="1"/>
      <c r="U185" s="1"/>
      <c r="V185" s="1"/>
      <c r="W185" s="1"/>
      <c r="X185" s="1"/>
      <c r="Y185" s="1"/>
    </row>
    <row r="186" spans="3:25" x14ac:dyDescent="0.25">
      <c r="C186" s="1">
        <v>1.6022000000000001</v>
      </c>
      <c r="D186" s="1">
        <v>0</v>
      </c>
      <c r="E186">
        <v>0</v>
      </c>
      <c r="H186">
        <f t="shared" si="4"/>
        <v>2403.3000000000002</v>
      </c>
      <c r="I186" s="1">
        <f t="shared" si="5"/>
        <v>0</v>
      </c>
      <c r="J186" s="1">
        <f>(I186/total!$H$196)/(LN(H186)-LN(H185))</f>
        <v>0</v>
      </c>
      <c r="K186" s="1"/>
      <c r="M186" s="1"/>
      <c r="N186" s="1"/>
      <c r="S186" s="1"/>
      <c r="T186" s="1"/>
      <c r="U186" s="1"/>
      <c r="V186" s="1"/>
      <c r="W186" s="1"/>
      <c r="X186" s="1"/>
      <c r="Y186" s="1"/>
    </row>
    <row r="187" spans="3:25" x14ac:dyDescent="0.25">
      <c r="C187" s="1">
        <v>1.6781999999999999</v>
      </c>
      <c r="D187" s="1">
        <v>0</v>
      </c>
      <c r="E187">
        <v>0</v>
      </c>
      <c r="H187">
        <f t="shared" si="4"/>
        <v>2517.2999999999997</v>
      </c>
      <c r="I187" s="1">
        <f t="shared" si="5"/>
        <v>0</v>
      </c>
      <c r="J187" s="1">
        <f>(I187/total!$H$196)/(LN(H187)-LN(H186))</f>
        <v>0</v>
      </c>
      <c r="K187" s="1"/>
      <c r="M187" s="1"/>
      <c r="N187" s="1"/>
      <c r="S187" s="1"/>
      <c r="T187" s="1"/>
      <c r="U187" s="1"/>
      <c r="V187" s="1"/>
      <c r="W187" s="1"/>
      <c r="X187" s="1"/>
      <c r="Y187" s="1"/>
    </row>
    <row r="188" spans="3:25" x14ac:dyDescent="0.25">
      <c r="C188" s="1">
        <v>1.7578</v>
      </c>
      <c r="D188" s="1">
        <v>0</v>
      </c>
      <c r="E188">
        <v>0</v>
      </c>
      <c r="H188">
        <f t="shared" si="4"/>
        <v>2636.7000000000003</v>
      </c>
      <c r="I188" s="1">
        <f t="shared" si="5"/>
        <v>0</v>
      </c>
      <c r="J188" s="1">
        <f>(I188/total!$H$196)/(LN(H188)-LN(H187))</f>
        <v>0</v>
      </c>
      <c r="K188" s="1"/>
      <c r="M188" s="1"/>
      <c r="N188" s="1"/>
      <c r="S188" s="1"/>
      <c r="T188" s="1"/>
      <c r="U188" s="1"/>
      <c r="V188" s="1"/>
      <c r="W188" s="1"/>
      <c r="X188" s="1"/>
      <c r="Y188" s="1"/>
    </row>
    <row r="189" spans="3:25" x14ac:dyDescent="0.25">
      <c r="C189" s="1">
        <v>1.8411999999999999</v>
      </c>
      <c r="D189" s="1">
        <v>0</v>
      </c>
      <c r="E189">
        <v>0</v>
      </c>
      <c r="H189">
        <f t="shared" si="4"/>
        <v>2761.8</v>
      </c>
      <c r="I189" s="1">
        <f t="shared" si="5"/>
        <v>0</v>
      </c>
      <c r="J189" s="1">
        <f>(I189/total!$H$196)/(LN(H189)-LN(H188))</f>
        <v>0</v>
      </c>
      <c r="K189" s="1"/>
      <c r="M189" s="1"/>
      <c r="N189" s="1"/>
      <c r="S189" s="1"/>
      <c r="T189" s="1"/>
      <c r="U189" s="1"/>
      <c r="V189" s="1"/>
      <c r="W189" s="1"/>
      <c r="X189" s="1"/>
      <c r="Y189" s="1"/>
    </row>
    <row r="190" spans="3:25" x14ac:dyDescent="0.25">
      <c r="C190" s="1">
        <v>1.9285000000000001</v>
      </c>
      <c r="D190" s="1">
        <v>0</v>
      </c>
      <c r="E190">
        <v>0</v>
      </c>
      <c r="H190">
        <f t="shared" si="4"/>
        <v>2892.7500000000005</v>
      </c>
      <c r="I190" s="1">
        <f t="shared" si="5"/>
        <v>0</v>
      </c>
      <c r="J190" s="1">
        <f>(I190/total!$H$196)/(LN(H190)-LN(H189))</f>
        <v>0</v>
      </c>
      <c r="K190" s="1"/>
      <c r="M190" s="1"/>
      <c r="N190" s="1"/>
      <c r="S190" s="1"/>
      <c r="T190" s="1"/>
      <c r="U190" s="1"/>
      <c r="V190" s="1"/>
      <c r="W190" s="1"/>
      <c r="X190" s="1"/>
      <c r="Y190" s="1"/>
    </row>
    <row r="191" spans="3:25" x14ac:dyDescent="0.25">
      <c r="C191" s="1">
        <v>2.02</v>
      </c>
      <c r="D191" s="1">
        <v>0</v>
      </c>
      <c r="E191">
        <v>0</v>
      </c>
      <c r="H191">
        <f t="shared" si="4"/>
        <v>3030.0000000000005</v>
      </c>
      <c r="I191" s="1">
        <f t="shared" si="5"/>
        <v>0</v>
      </c>
      <c r="J191" s="1">
        <f>(I191/total!$H$196)/(LN(H191)-LN(H190))</f>
        <v>0</v>
      </c>
      <c r="K191" s="1"/>
      <c r="M191" s="1"/>
      <c r="N191" s="1"/>
      <c r="S191" s="1"/>
      <c r="T191" s="1"/>
      <c r="U191" s="1"/>
      <c r="V191" s="1"/>
      <c r="W191" s="1"/>
      <c r="X191" s="1"/>
      <c r="Y191" s="1"/>
    </row>
    <row r="192" spans="3:25" x14ac:dyDescent="0.25">
      <c r="J192" s="1">
        <f>SUM(J7:J191)</f>
        <v>3.476512525810592</v>
      </c>
      <c r="K192" s="1"/>
      <c r="S192" s="1"/>
      <c r="T192" s="1"/>
      <c r="U192" s="1"/>
      <c r="V192" s="1"/>
      <c r="W192" s="1"/>
      <c r="X192" s="1"/>
      <c r="Y192" s="1"/>
    </row>
    <row r="193" spans="6:25" x14ac:dyDescent="0.25">
      <c r="K193" s="1"/>
      <c r="S193" s="1"/>
      <c r="T193" s="1"/>
      <c r="U193" s="1"/>
      <c r="V193" s="1"/>
      <c r="W193" s="1"/>
      <c r="X193" s="1"/>
      <c r="Y193" s="1"/>
    </row>
    <row r="194" spans="6:25" x14ac:dyDescent="0.25">
      <c r="M194" s="1"/>
      <c r="S194" s="1"/>
      <c r="T194" s="1"/>
      <c r="U194" s="1"/>
      <c r="V194" s="1"/>
      <c r="W194" s="1"/>
      <c r="X194" s="1"/>
      <c r="Y194" s="1"/>
    </row>
    <row r="195" spans="6:25" x14ac:dyDescent="0.25">
      <c r="S195" s="1"/>
      <c r="T195" s="1"/>
      <c r="U195" s="1"/>
      <c r="V195" s="1"/>
      <c r="W195" s="1"/>
      <c r="X195" s="1"/>
      <c r="Y195" s="1"/>
    </row>
    <row r="196" spans="6:25" x14ac:dyDescent="0.25">
      <c r="F196" t="s">
        <v>6</v>
      </c>
      <c r="I196" s="1">
        <f>SUM(I6:I191)</f>
        <v>2.4027944999999997E-4</v>
      </c>
      <c r="S196" s="1"/>
      <c r="T196" s="1"/>
      <c r="U196" s="1"/>
      <c r="V196" s="1"/>
      <c r="W196" s="1"/>
      <c r="X196" s="1"/>
      <c r="Y196" s="1"/>
    </row>
    <row r="197" spans="6:25" x14ac:dyDescent="0.25">
      <c r="I197" s="1"/>
      <c r="S197" s="1"/>
      <c r="T197" s="1"/>
      <c r="U197" s="1"/>
      <c r="V197" s="1"/>
      <c r="W197" s="1"/>
      <c r="X197" s="1"/>
      <c r="Y197" s="1"/>
    </row>
    <row r="198" spans="6:25" x14ac:dyDescent="0.25">
      <c r="I198" s="1"/>
      <c r="S198" s="1"/>
      <c r="T198" s="1"/>
      <c r="U198" s="1"/>
      <c r="V198" s="1"/>
      <c r="W198" s="1"/>
      <c r="X198" s="1"/>
      <c r="Y198" s="1"/>
    </row>
    <row r="199" spans="6:25" x14ac:dyDescent="0.25">
      <c r="I199" s="1"/>
      <c r="S199" s="1"/>
      <c r="T199" s="1"/>
      <c r="U199" s="1"/>
      <c r="V199" s="1"/>
      <c r="W199" s="1"/>
      <c r="X199" s="1"/>
      <c r="Y199" s="1"/>
    </row>
    <row r="200" spans="6:25" x14ac:dyDescent="0.25">
      <c r="S200" s="1"/>
      <c r="T200" s="1"/>
      <c r="U200" s="1"/>
      <c r="V200" s="1"/>
      <c r="W200" s="1"/>
      <c r="X200" s="1"/>
      <c r="Y200" s="1"/>
    </row>
    <row r="201" spans="6:25" x14ac:dyDescent="0.25">
      <c r="I201" s="1"/>
      <c r="S201" s="1"/>
      <c r="T201" s="1"/>
      <c r="U201" s="1"/>
      <c r="V201" s="1"/>
      <c r="W201" s="1"/>
      <c r="X201" s="1"/>
      <c r="Y201" s="1"/>
    </row>
    <row r="202" spans="6:25" x14ac:dyDescent="0.25">
      <c r="I202" s="1"/>
      <c r="S202" s="1"/>
      <c r="T202" s="1"/>
      <c r="U202" s="1"/>
      <c r="V202" s="1"/>
      <c r="W202" s="1"/>
      <c r="X202" s="1"/>
      <c r="Y202" s="1"/>
    </row>
    <row r="203" spans="6:25" x14ac:dyDescent="0.25">
      <c r="S203" s="1"/>
      <c r="T203" s="1"/>
      <c r="U203" s="1"/>
      <c r="V203" s="1"/>
      <c r="W203" s="1"/>
      <c r="X203" s="1"/>
      <c r="Y203" s="1"/>
    </row>
    <row r="204" spans="6:25" x14ac:dyDescent="0.25">
      <c r="S204" s="1"/>
      <c r="T204" s="1"/>
      <c r="U204" s="1"/>
      <c r="V204" s="1"/>
      <c r="W204" s="1"/>
      <c r="X204" s="1"/>
      <c r="Y204" s="1"/>
    </row>
    <row r="205" spans="6:25" x14ac:dyDescent="0.25">
      <c r="S205" s="1"/>
      <c r="T205" s="1"/>
      <c r="U205" s="1"/>
      <c r="V205" s="1"/>
      <c r="W205" s="1"/>
      <c r="X205" s="1"/>
      <c r="Y205" s="1"/>
    </row>
    <row r="206" spans="6:25" x14ac:dyDescent="0.25">
      <c r="S206" s="1"/>
      <c r="T206" s="1"/>
      <c r="U206" s="1"/>
      <c r="V206" s="1"/>
      <c r="W206" s="1"/>
      <c r="X206" s="1"/>
      <c r="Y206" s="1"/>
    </row>
    <row r="207" spans="6:25" x14ac:dyDescent="0.25">
      <c r="S207" s="1"/>
      <c r="T207" s="1"/>
      <c r="U207" s="1"/>
      <c r="V207" s="1"/>
      <c r="W207" s="1"/>
      <c r="X207" s="1"/>
      <c r="Y207" s="1"/>
    </row>
    <row r="208" spans="6:25" x14ac:dyDescent="0.25">
      <c r="S208" s="1"/>
      <c r="T208" s="1"/>
      <c r="U208" s="1"/>
      <c r="V208" s="1"/>
      <c r="W208" s="1"/>
      <c r="X208" s="1"/>
      <c r="Y208" s="1"/>
    </row>
    <row r="209" spans="19:25" x14ac:dyDescent="0.25">
      <c r="S209" s="1"/>
      <c r="T209" s="1"/>
      <c r="U209" s="1"/>
      <c r="V209" s="1"/>
      <c r="W209" s="1"/>
      <c r="X209" s="1"/>
      <c r="Y209" s="1"/>
    </row>
    <row r="210" spans="19:25" x14ac:dyDescent="0.25">
      <c r="S210" s="1"/>
      <c r="T210" s="1"/>
      <c r="U210" s="1"/>
      <c r="V210" s="1"/>
      <c r="W210" s="1"/>
      <c r="X210" s="1"/>
      <c r="Y210" s="1"/>
    </row>
    <row r="211" spans="19:25" x14ac:dyDescent="0.25">
      <c r="S211" s="1"/>
      <c r="T211" s="1"/>
      <c r="V211" s="1"/>
      <c r="W211" s="1"/>
      <c r="X211" s="1"/>
    </row>
    <row r="212" spans="19:25" x14ac:dyDescent="0.25">
      <c r="S212" s="1"/>
      <c r="T212" s="1"/>
      <c r="V212" s="1"/>
      <c r="W212" s="1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1:X215"/>
  <sheetViews>
    <sheetView workbookViewId="0">
      <selection activeCell="Y1" sqref="Y1:Y1048576"/>
    </sheetView>
  </sheetViews>
  <sheetFormatPr baseColWidth="10" defaultRowHeight="15" x14ac:dyDescent="0.25"/>
  <cols>
    <col min="9" max="9" width="12" bestFit="1" customWidth="1"/>
  </cols>
  <sheetData>
    <row r="1" spans="3:17" x14ac:dyDescent="0.25">
      <c r="Q1" s="1"/>
    </row>
    <row r="2" spans="3:17" x14ac:dyDescent="0.25">
      <c r="N2" s="1"/>
    </row>
    <row r="3" spans="3:17" x14ac:dyDescent="0.25">
      <c r="N3" s="1"/>
    </row>
    <row r="4" spans="3:17" x14ac:dyDescent="0.25">
      <c r="C4" t="s">
        <v>0</v>
      </c>
      <c r="D4" t="s">
        <v>1</v>
      </c>
      <c r="E4" t="s">
        <v>2</v>
      </c>
      <c r="H4" t="s">
        <v>3</v>
      </c>
      <c r="I4" t="s">
        <v>5</v>
      </c>
      <c r="J4" t="s">
        <v>10</v>
      </c>
    </row>
    <row r="5" spans="3:17" x14ac:dyDescent="0.25">
      <c r="C5" s="1">
        <v>0</v>
      </c>
      <c r="D5" s="1"/>
      <c r="E5">
        <v>0</v>
      </c>
      <c r="H5">
        <f>(C5*3/2)*1000</f>
        <v>0</v>
      </c>
      <c r="I5" s="1"/>
    </row>
    <row r="6" spans="3:17" x14ac:dyDescent="0.25">
      <c r="C6" s="1">
        <v>1.39E-11</v>
      </c>
      <c r="D6" s="1"/>
      <c r="E6">
        <v>0</v>
      </c>
      <c r="H6">
        <f t="shared" ref="H6:H69" si="0">(C6*3/2)*1000</f>
        <v>2.0850000000000001E-8</v>
      </c>
      <c r="I6" s="1">
        <f>D6*H6</f>
        <v>0</v>
      </c>
      <c r="J6" s="1" t="e">
        <f>(I6/total!$H$196)/(LN(H6)-LN(H5))</f>
        <v>#NUM!</v>
      </c>
      <c r="L6" s="1"/>
      <c r="M6" s="1"/>
    </row>
    <row r="7" spans="3:17" x14ac:dyDescent="0.25">
      <c r="C7" s="1">
        <v>4.0000000000000002E-4</v>
      </c>
      <c r="D7" s="1"/>
      <c r="E7">
        <v>0</v>
      </c>
      <c r="H7">
        <f t="shared" si="0"/>
        <v>0.60000000000000009</v>
      </c>
      <c r="I7" s="1">
        <f t="shared" ref="I7:I70" si="1">D7*H7</f>
        <v>0</v>
      </c>
      <c r="J7" s="1">
        <f>(I7/total!$H$196)/(LN(H7)-LN(H6))</f>
        <v>0</v>
      </c>
      <c r="L7" s="1"/>
      <c r="M7" s="1"/>
    </row>
    <row r="8" spans="3:17" x14ac:dyDescent="0.25">
      <c r="C8" s="1">
        <v>4.1897000000000001E-4</v>
      </c>
      <c r="D8" s="1"/>
      <c r="E8">
        <v>0</v>
      </c>
      <c r="H8">
        <f t="shared" si="0"/>
        <v>0.62845499999999999</v>
      </c>
      <c r="I8" s="1">
        <f t="shared" si="1"/>
        <v>0</v>
      </c>
      <c r="J8" s="1">
        <f>(I8/total!$H$196)/(LN(H8)-LN(H7))</f>
        <v>0</v>
      </c>
      <c r="L8" s="1"/>
      <c r="M8" s="1"/>
    </row>
    <row r="9" spans="3:17" x14ac:dyDescent="0.25">
      <c r="C9" s="1">
        <v>4.3885000000000001E-4</v>
      </c>
      <c r="D9" s="1"/>
      <c r="E9">
        <v>0</v>
      </c>
      <c r="H9">
        <f t="shared" si="0"/>
        <v>0.65827500000000005</v>
      </c>
      <c r="I9" s="1">
        <f t="shared" si="1"/>
        <v>0</v>
      </c>
      <c r="J9" s="1">
        <f>(I9/total!$H$196)/(LN(H9)-LN(H8))</f>
        <v>0</v>
      </c>
      <c r="L9" s="1"/>
      <c r="M9" s="1"/>
    </row>
    <row r="10" spans="3:17" x14ac:dyDescent="0.25">
      <c r="C10" s="1">
        <v>4.5965999999999997E-4</v>
      </c>
      <c r="D10" s="1"/>
      <c r="E10">
        <v>0</v>
      </c>
      <c r="H10">
        <f t="shared" si="0"/>
        <v>0.68948999999999994</v>
      </c>
      <c r="I10" s="1">
        <f t="shared" si="1"/>
        <v>0</v>
      </c>
      <c r="J10" s="1">
        <f>(I10/total!$H$196)/(LN(H10)-LN(H9))</f>
        <v>0</v>
      </c>
      <c r="L10" s="1"/>
      <c r="M10" s="1"/>
    </row>
    <row r="11" spans="3:17" x14ac:dyDescent="0.25">
      <c r="C11" s="1">
        <v>4.8147000000000001E-4</v>
      </c>
      <c r="D11" s="1"/>
      <c r="E11">
        <v>0</v>
      </c>
      <c r="H11">
        <f t="shared" si="0"/>
        <v>0.7222050000000001</v>
      </c>
      <c r="I11" s="1">
        <f t="shared" si="1"/>
        <v>0</v>
      </c>
      <c r="J11" s="1">
        <f>(I11/total!$H$196)/(LN(H11)-LN(H10))</f>
        <v>0</v>
      </c>
      <c r="L11" s="1"/>
      <c r="M11" s="1"/>
    </row>
    <row r="12" spans="3:17" x14ac:dyDescent="0.25">
      <c r="C12" s="1">
        <v>5.0429999999999995E-4</v>
      </c>
      <c r="D12" s="1"/>
      <c r="E12">
        <v>0</v>
      </c>
      <c r="H12">
        <f t="shared" si="0"/>
        <v>0.75644999999999984</v>
      </c>
      <c r="I12" s="1">
        <f t="shared" si="1"/>
        <v>0</v>
      </c>
      <c r="J12" s="1">
        <f>(I12/total!$H$196)/(LN(H12)-LN(H11))</f>
        <v>0</v>
      </c>
      <c r="L12" s="1"/>
      <c r="M12" s="1"/>
    </row>
    <row r="13" spans="3:17" x14ac:dyDescent="0.25">
      <c r="C13" s="1">
        <v>5.2822999999999998E-4</v>
      </c>
      <c r="D13" s="1"/>
      <c r="E13">
        <v>0</v>
      </c>
      <c r="H13">
        <f t="shared" si="0"/>
        <v>0.79234499999999997</v>
      </c>
      <c r="I13" s="1">
        <f t="shared" si="1"/>
        <v>0</v>
      </c>
      <c r="J13" s="1">
        <f>(I13/total!$H$196)/(LN(H13)-LN(H12))</f>
        <v>0</v>
      </c>
      <c r="L13" s="1"/>
      <c r="M13" s="1"/>
    </row>
    <row r="14" spans="3:17" x14ac:dyDescent="0.25">
      <c r="C14" s="1">
        <v>5.5327999999999996E-4</v>
      </c>
      <c r="D14" s="1"/>
      <c r="E14">
        <v>0</v>
      </c>
      <c r="H14">
        <f t="shared" si="0"/>
        <v>0.82991999999999999</v>
      </c>
      <c r="I14" s="1">
        <f t="shared" si="1"/>
        <v>0</v>
      </c>
      <c r="J14" s="1">
        <f>(I14/total!$H$196)/(LN(H14)-LN(H13))</f>
        <v>0</v>
      </c>
      <c r="L14" s="1"/>
      <c r="M14" s="1"/>
    </row>
    <row r="15" spans="3:17" x14ac:dyDescent="0.25">
      <c r="C15" s="1">
        <v>5.7952999999999998E-4</v>
      </c>
      <c r="D15" s="1"/>
      <c r="E15">
        <v>0</v>
      </c>
      <c r="H15">
        <f t="shared" si="0"/>
        <v>0.86929499999999993</v>
      </c>
      <c r="I15" s="1">
        <f t="shared" si="1"/>
        <v>0</v>
      </c>
      <c r="J15" s="1">
        <f>(I15/total!$H$196)/(LN(H15)-LN(H14))</f>
        <v>0</v>
      </c>
      <c r="L15" s="1"/>
      <c r="M15" s="1"/>
    </row>
    <row r="16" spans="3:17" x14ac:dyDescent="0.25">
      <c r="C16" s="1">
        <v>6.0700999999999995E-4</v>
      </c>
      <c r="D16" s="1"/>
      <c r="E16">
        <v>0</v>
      </c>
      <c r="H16">
        <f t="shared" si="0"/>
        <v>0.91051499999999996</v>
      </c>
      <c r="I16" s="1">
        <f t="shared" si="1"/>
        <v>0</v>
      </c>
      <c r="J16" s="1">
        <f>(I16/total!$H$196)/(LN(H16)-LN(H15))</f>
        <v>0</v>
      </c>
      <c r="L16" s="1"/>
      <c r="M16" s="1"/>
    </row>
    <row r="17" spans="3:24" x14ac:dyDescent="0.25">
      <c r="C17" s="1">
        <v>6.3581E-4</v>
      </c>
      <c r="D17" s="1"/>
      <c r="E17">
        <v>0</v>
      </c>
      <c r="H17">
        <f t="shared" si="0"/>
        <v>0.95371499999999998</v>
      </c>
      <c r="I17" s="1">
        <f t="shared" si="1"/>
        <v>0</v>
      </c>
      <c r="J17" s="1">
        <f>(I17/total!$H$196)/(LN(H17)-LN(H16))</f>
        <v>0</v>
      </c>
      <c r="L17" s="1"/>
      <c r="M17" s="1"/>
    </row>
    <row r="18" spans="3:24" x14ac:dyDescent="0.25">
      <c r="C18" s="1">
        <v>6.6597E-4</v>
      </c>
      <c r="D18" s="1"/>
      <c r="E18">
        <v>0</v>
      </c>
      <c r="H18">
        <f t="shared" si="0"/>
        <v>0.99895499999999993</v>
      </c>
      <c r="I18" s="1">
        <f t="shared" si="1"/>
        <v>0</v>
      </c>
      <c r="J18" s="1">
        <f>(I18/total!$H$196)/(LN(H18)-LN(H17))</f>
        <v>0</v>
      </c>
      <c r="L18" s="1"/>
      <c r="M18" s="1"/>
    </row>
    <row r="19" spans="3:24" x14ac:dyDescent="0.25">
      <c r="C19" s="1">
        <v>6.9755999999999996E-4</v>
      </c>
      <c r="D19" s="1"/>
      <c r="E19">
        <v>0</v>
      </c>
      <c r="H19">
        <f t="shared" si="0"/>
        <v>1.04634</v>
      </c>
      <c r="I19" s="1">
        <f t="shared" si="1"/>
        <v>0</v>
      </c>
      <c r="J19" s="1">
        <f>(I19/total!$H$196)/(LN(H19)-LN(H18))</f>
        <v>0</v>
      </c>
      <c r="L19" s="1"/>
      <c r="M19" s="1"/>
    </row>
    <row r="20" spans="3:24" x14ac:dyDescent="0.25">
      <c r="C20" s="1">
        <v>7.3063999999999996E-4</v>
      </c>
      <c r="D20" s="1"/>
      <c r="E20">
        <v>0</v>
      </c>
      <c r="H20">
        <f t="shared" si="0"/>
        <v>1.09596</v>
      </c>
      <c r="I20" s="1">
        <f t="shared" si="1"/>
        <v>0</v>
      </c>
      <c r="J20" s="1">
        <f>(I20/total!$H$196)/(LN(H20)-LN(H19))</f>
        <v>0</v>
      </c>
      <c r="L20" s="1"/>
      <c r="M20" s="1"/>
    </row>
    <row r="21" spans="3:24" x14ac:dyDescent="0.25">
      <c r="C21" s="1">
        <v>7.6530000000000001E-4</v>
      </c>
      <c r="D21" s="1"/>
      <c r="E21">
        <v>0</v>
      </c>
      <c r="H21">
        <f t="shared" si="0"/>
        <v>1.14795</v>
      </c>
      <c r="I21" s="1">
        <f t="shared" si="1"/>
        <v>0</v>
      </c>
      <c r="J21" s="1">
        <f>(I21/total!$H$196)/(LN(H21)-LN(H20))</f>
        <v>0</v>
      </c>
      <c r="L21" s="1"/>
      <c r="M21" s="1"/>
    </row>
    <row r="22" spans="3:24" x14ac:dyDescent="0.25">
      <c r="C22" s="1">
        <v>8.0159999999999997E-4</v>
      </c>
      <c r="D22" s="1"/>
      <c r="E22">
        <v>0</v>
      </c>
      <c r="H22">
        <f t="shared" si="0"/>
        <v>1.2023999999999999</v>
      </c>
      <c r="I22" s="1">
        <f t="shared" si="1"/>
        <v>0</v>
      </c>
      <c r="J22" s="1">
        <f>(I22/total!$H$196)/(LN(H22)-LN(H21))</f>
        <v>0</v>
      </c>
      <c r="L22" s="1"/>
      <c r="M22" s="1"/>
    </row>
    <row r="23" spans="3:24" x14ac:dyDescent="0.25">
      <c r="C23" s="1">
        <v>8.3962000000000001E-4</v>
      </c>
      <c r="D23" s="1"/>
      <c r="E23">
        <v>0</v>
      </c>
      <c r="H23">
        <f t="shared" si="0"/>
        <v>1.25943</v>
      </c>
      <c r="I23" s="1">
        <f t="shared" si="1"/>
        <v>0</v>
      </c>
      <c r="J23" s="1">
        <f>(I23/total!$H$196)/(LN(H23)-LN(H22))</f>
        <v>0</v>
      </c>
      <c r="L23" s="1"/>
      <c r="M23" s="1"/>
    </row>
    <row r="24" spans="3:24" x14ac:dyDescent="0.25">
      <c r="C24" s="1">
        <v>8.7945000000000005E-4</v>
      </c>
      <c r="D24" s="1"/>
      <c r="E24">
        <v>0</v>
      </c>
      <c r="H24">
        <f t="shared" si="0"/>
        <v>1.3191750000000002</v>
      </c>
      <c r="I24" s="1">
        <f t="shared" si="1"/>
        <v>0</v>
      </c>
      <c r="J24" s="1">
        <f>(I24/total!$H$196)/(LN(H24)-LN(H23))</f>
        <v>0</v>
      </c>
      <c r="L24" s="1"/>
      <c r="M24" s="1"/>
      <c r="S24" s="1"/>
      <c r="T24" s="1"/>
      <c r="W24" s="1"/>
      <c r="X24" s="1"/>
    </row>
    <row r="25" spans="3:24" x14ac:dyDescent="0.25">
      <c r="C25" s="1">
        <v>9.2117000000000002E-4</v>
      </c>
      <c r="D25" s="1"/>
      <c r="E25">
        <v>0</v>
      </c>
      <c r="H25">
        <f t="shared" si="0"/>
        <v>1.3817550000000001</v>
      </c>
      <c r="I25" s="1">
        <f t="shared" si="1"/>
        <v>0</v>
      </c>
      <c r="J25" s="1">
        <f>(I25/total!$H$196)/(LN(H25)-LN(H24))</f>
        <v>0</v>
      </c>
      <c r="L25" s="1"/>
      <c r="M25" s="1"/>
      <c r="R25" s="1"/>
      <c r="S25" s="1"/>
      <c r="T25" s="1"/>
      <c r="U25" s="1"/>
      <c r="V25" s="1"/>
      <c r="W25" s="1"/>
      <c r="X25" s="1"/>
    </row>
    <row r="26" spans="3:24" x14ac:dyDescent="0.25">
      <c r="C26" s="1">
        <v>9.6486E-4</v>
      </c>
      <c r="D26" s="1"/>
      <c r="E26">
        <v>0</v>
      </c>
      <c r="H26">
        <f t="shared" si="0"/>
        <v>1.44729</v>
      </c>
      <c r="I26" s="1">
        <f t="shared" si="1"/>
        <v>0</v>
      </c>
      <c r="J26" s="1">
        <f>(I26/total!$H$196)/(LN(H26)-LN(H25))</f>
        <v>0</v>
      </c>
      <c r="L26" s="1"/>
      <c r="M26" s="1"/>
      <c r="Q26" s="1"/>
      <c r="R26" s="1"/>
      <c r="S26" s="1"/>
      <c r="T26" s="1"/>
      <c r="U26" s="1"/>
      <c r="V26" s="1"/>
      <c r="W26" s="1"/>
      <c r="X26" s="1"/>
    </row>
    <row r="27" spans="3:24" x14ac:dyDescent="0.25">
      <c r="C27" s="1">
        <v>1.0106E-3</v>
      </c>
      <c r="D27" s="1"/>
      <c r="E27">
        <v>0</v>
      </c>
      <c r="H27">
        <f t="shared" si="0"/>
        <v>1.5159</v>
      </c>
      <c r="I27" s="1">
        <f t="shared" si="1"/>
        <v>0</v>
      </c>
      <c r="J27" s="1">
        <f>(I27/total!$H$196)/(LN(H27)-LN(H26))</f>
        <v>0</v>
      </c>
      <c r="L27" s="1"/>
      <c r="M27" s="1"/>
      <c r="Q27" s="1"/>
      <c r="R27" s="1"/>
      <c r="S27" s="1"/>
      <c r="T27" s="1"/>
      <c r="U27" s="1"/>
      <c r="V27" s="1"/>
      <c r="W27" s="1"/>
      <c r="X27" s="1"/>
    </row>
    <row r="28" spans="3:24" x14ac:dyDescent="0.25">
      <c r="C28" s="1">
        <v>1.0586E-3</v>
      </c>
      <c r="D28" s="1"/>
      <c r="E28">
        <v>0</v>
      </c>
      <c r="H28">
        <f t="shared" si="0"/>
        <v>1.5879000000000001</v>
      </c>
      <c r="I28" s="1">
        <f t="shared" si="1"/>
        <v>0</v>
      </c>
      <c r="J28" s="1">
        <f>(I28/total!$H$196)/(LN(H28)-LN(H27))</f>
        <v>0</v>
      </c>
      <c r="L28" s="1"/>
      <c r="M28" s="1"/>
      <c r="Q28" s="1"/>
      <c r="R28" s="1"/>
      <c r="S28" s="1"/>
      <c r="T28" s="1"/>
      <c r="U28" s="1"/>
      <c r="V28" s="1"/>
      <c r="W28" s="1"/>
      <c r="X28" s="1"/>
    </row>
    <row r="29" spans="3:24" x14ac:dyDescent="0.25">
      <c r="C29" s="1">
        <v>1.1088000000000001E-3</v>
      </c>
      <c r="D29" s="1"/>
      <c r="E29">
        <v>0</v>
      </c>
      <c r="H29">
        <f t="shared" si="0"/>
        <v>1.6632</v>
      </c>
      <c r="I29" s="1">
        <f t="shared" si="1"/>
        <v>0</v>
      </c>
      <c r="J29" s="1">
        <f>(I29/total!$H$196)/(LN(H29)-LN(H28))</f>
        <v>0</v>
      </c>
      <c r="L29" s="1"/>
      <c r="M29" s="1"/>
      <c r="Q29" s="1"/>
      <c r="R29" s="1"/>
      <c r="S29" s="1"/>
      <c r="T29" s="1"/>
      <c r="U29" s="1"/>
      <c r="V29" s="1"/>
      <c r="W29" s="1"/>
      <c r="X29" s="1"/>
    </row>
    <row r="30" spans="3:24" x14ac:dyDescent="0.25">
      <c r="C30" s="1">
        <v>1.1613999999999999E-3</v>
      </c>
      <c r="D30" s="1"/>
      <c r="E30">
        <v>0</v>
      </c>
      <c r="H30">
        <f t="shared" si="0"/>
        <v>1.7421</v>
      </c>
      <c r="I30" s="1">
        <f t="shared" si="1"/>
        <v>0</v>
      </c>
      <c r="J30" s="1">
        <f>(I30/total!$H$196)/(LN(H30)-LN(H29))</f>
        <v>0</v>
      </c>
      <c r="L30" s="1"/>
      <c r="M30" s="1"/>
      <c r="Q30" s="1"/>
      <c r="R30" s="1"/>
      <c r="S30" s="1"/>
      <c r="T30" s="1"/>
      <c r="U30" s="1"/>
      <c r="V30" s="1"/>
      <c r="W30" s="1"/>
      <c r="X30" s="1"/>
    </row>
    <row r="31" spans="3:24" x14ac:dyDescent="0.25">
      <c r="C31" s="1">
        <v>1.2164999999999999E-3</v>
      </c>
      <c r="D31" s="1"/>
      <c r="E31">
        <v>0</v>
      </c>
      <c r="H31">
        <f t="shared" si="0"/>
        <v>1.8247499999999999</v>
      </c>
      <c r="I31" s="1">
        <f t="shared" si="1"/>
        <v>0</v>
      </c>
      <c r="J31" s="1">
        <f>(I31/total!$H$196)/(LN(H31)-LN(H30))</f>
        <v>0</v>
      </c>
      <c r="L31" s="1"/>
      <c r="M31" s="1"/>
      <c r="Q31" s="1"/>
      <c r="R31" s="1"/>
      <c r="S31" s="1"/>
      <c r="T31" s="1"/>
      <c r="U31" s="1"/>
      <c r="V31" s="1"/>
      <c r="W31" s="1"/>
      <c r="X31" s="1"/>
    </row>
    <row r="32" spans="3:24" x14ac:dyDescent="0.25">
      <c r="C32" s="1">
        <v>1.2742000000000001E-3</v>
      </c>
      <c r="D32" s="1"/>
      <c r="E32">
        <v>1</v>
      </c>
      <c r="H32">
        <f t="shared" si="0"/>
        <v>1.9113</v>
      </c>
      <c r="I32" s="1">
        <f t="shared" si="1"/>
        <v>0</v>
      </c>
      <c r="J32" s="1">
        <f>(I32/total!$H$196)/(LN(H32)-LN(H31))</f>
        <v>0</v>
      </c>
      <c r="L32" s="1"/>
      <c r="M32" s="1"/>
      <c r="Q32" s="1"/>
      <c r="R32" s="1"/>
      <c r="S32" s="1"/>
      <c r="T32" s="1"/>
      <c r="U32" s="1"/>
      <c r="V32" s="1"/>
      <c r="W32" s="1"/>
      <c r="X32" s="1"/>
    </row>
    <row r="33" spans="3:24" x14ac:dyDescent="0.25">
      <c r="C33" s="1">
        <v>1.3346E-3</v>
      </c>
      <c r="D33" s="1"/>
      <c r="E33">
        <v>0</v>
      </c>
      <c r="H33">
        <f t="shared" si="0"/>
        <v>2.0019</v>
      </c>
      <c r="I33" s="1">
        <f t="shared" si="1"/>
        <v>0</v>
      </c>
      <c r="J33" s="1">
        <f>(I33/total!$H$196)/(LN(H33)-LN(H32))</f>
        <v>0</v>
      </c>
      <c r="L33" s="1"/>
      <c r="M33" s="1"/>
      <c r="Q33" s="1"/>
      <c r="R33" s="1"/>
      <c r="S33" s="1"/>
      <c r="T33" s="1"/>
      <c r="U33" s="1"/>
      <c r="V33" s="1"/>
      <c r="W33" s="1"/>
      <c r="X33" s="1"/>
    </row>
    <row r="34" spans="3:24" x14ac:dyDescent="0.25">
      <c r="C34" s="1">
        <v>1.3979000000000001E-3</v>
      </c>
      <c r="D34" s="1"/>
      <c r="E34">
        <v>0</v>
      </c>
      <c r="H34">
        <f t="shared" si="0"/>
        <v>2.0968499999999999</v>
      </c>
      <c r="I34" s="1">
        <f t="shared" si="1"/>
        <v>0</v>
      </c>
      <c r="J34" s="1">
        <f>(I34/total!$H$196)/(LN(H34)-LN(H33))</f>
        <v>0</v>
      </c>
      <c r="L34" s="1"/>
      <c r="M34" s="1"/>
      <c r="Q34" s="1"/>
      <c r="R34" s="1"/>
      <c r="S34" s="1"/>
      <c r="T34" s="1"/>
      <c r="U34" s="1"/>
      <c r="V34" s="1"/>
      <c r="W34" s="1"/>
      <c r="X34" s="1"/>
    </row>
    <row r="35" spans="3:24" x14ac:dyDescent="0.25">
      <c r="C35" s="1">
        <v>1.4641999999999999E-3</v>
      </c>
      <c r="D35" s="1"/>
      <c r="E35">
        <v>0</v>
      </c>
      <c r="H35">
        <f t="shared" si="0"/>
        <v>2.1962999999999999</v>
      </c>
      <c r="I35" s="1">
        <f t="shared" si="1"/>
        <v>0</v>
      </c>
      <c r="J35" s="1">
        <f>(I35/total!$H$196)/(LN(H35)-LN(H34))</f>
        <v>0</v>
      </c>
      <c r="L35" s="1"/>
      <c r="M35" s="1"/>
      <c r="Q35" s="1"/>
      <c r="R35" s="1"/>
      <c r="S35" s="1"/>
      <c r="T35" s="1"/>
      <c r="U35" s="1"/>
      <c r="V35" s="1"/>
      <c r="W35" s="1"/>
      <c r="X35" s="1"/>
    </row>
    <row r="36" spans="3:24" x14ac:dyDescent="0.25">
      <c r="C36" s="1">
        <v>1.5337E-3</v>
      </c>
      <c r="D36" s="1"/>
      <c r="E36">
        <v>1</v>
      </c>
      <c r="H36">
        <f t="shared" si="0"/>
        <v>2.3005500000000003</v>
      </c>
      <c r="I36" s="1">
        <f t="shared" si="1"/>
        <v>0</v>
      </c>
      <c r="J36" s="1">
        <f>(I36/total!$H$196)/(LN(H36)-LN(H35))</f>
        <v>0</v>
      </c>
      <c r="L36" s="1"/>
      <c r="M36" s="1"/>
      <c r="Q36" s="1"/>
      <c r="R36" s="1"/>
      <c r="S36" s="1"/>
      <c r="T36" s="1"/>
      <c r="U36" s="1"/>
      <c r="V36" s="1"/>
      <c r="W36" s="1"/>
      <c r="X36" s="1"/>
    </row>
    <row r="37" spans="3:24" x14ac:dyDescent="0.25">
      <c r="C37" s="1">
        <v>1.6064E-3</v>
      </c>
      <c r="D37" s="1"/>
      <c r="E37">
        <v>0</v>
      </c>
      <c r="H37">
        <f t="shared" si="0"/>
        <v>2.4096000000000002</v>
      </c>
      <c r="I37" s="1">
        <f t="shared" si="1"/>
        <v>0</v>
      </c>
      <c r="J37" s="1">
        <f>(I37/total!$H$196)/(LN(H37)-LN(H36))</f>
        <v>0</v>
      </c>
      <c r="L37" s="1"/>
      <c r="M37" s="1"/>
      <c r="Q37" s="1"/>
      <c r="R37" s="1"/>
      <c r="S37" s="1"/>
      <c r="T37" s="1"/>
      <c r="U37" s="1"/>
      <c r="V37" s="1"/>
      <c r="W37" s="1"/>
      <c r="X37" s="1"/>
    </row>
    <row r="38" spans="3:24" x14ac:dyDescent="0.25">
      <c r="C38" s="1">
        <v>1.6826E-3</v>
      </c>
      <c r="D38" s="1"/>
      <c r="E38">
        <v>0</v>
      </c>
      <c r="H38">
        <f t="shared" si="0"/>
        <v>2.5238999999999998</v>
      </c>
      <c r="I38" s="1">
        <f t="shared" si="1"/>
        <v>0</v>
      </c>
      <c r="J38" s="1">
        <f>(I38/total!$H$196)/(LN(H38)-LN(H37))</f>
        <v>0</v>
      </c>
      <c r="L38" s="1"/>
      <c r="M38" s="1"/>
      <c r="Q38" s="1"/>
      <c r="R38" s="1"/>
      <c r="S38" s="1"/>
      <c r="T38" s="1"/>
      <c r="U38" s="1"/>
      <c r="V38" s="1"/>
      <c r="W38" s="1"/>
      <c r="X38" s="1"/>
    </row>
    <row r="39" spans="3:24" x14ac:dyDescent="0.25">
      <c r="C39" s="1">
        <v>1.7623999999999999E-3</v>
      </c>
      <c r="D39" s="1"/>
      <c r="E39">
        <v>1</v>
      </c>
      <c r="H39">
        <f t="shared" si="0"/>
        <v>2.6435999999999997</v>
      </c>
      <c r="I39" s="1">
        <f t="shared" si="1"/>
        <v>0</v>
      </c>
      <c r="J39" s="1">
        <f>(I39/total!$H$196)/(LN(H39)-LN(H38))</f>
        <v>0</v>
      </c>
      <c r="L39" s="1"/>
      <c r="M39" s="1"/>
      <c r="Q39" s="1"/>
      <c r="R39" s="1"/>
      <c r="S39" s="1"/>
      <c r="T39" s="1"/>
      <c r="U39" s="1"/>
      <c r="V39" s="1"/>
      <c r="W39" s="1"/>
      <c r="X39" s="1"/>
    </row>
    <row r="40" spans="3:24" x14ac:dyDescent="0.25">
      <c r="C40" s="1">
        <v>1.846E-3</v>
      </c>
      <c r="D40" s="1"/>
      <c r="E40">
        <v>0</v>
      </c>
      <c r="H40">
        <f t="shared" si="0"/>
        <v>2.7689999999999997</v>
      </c>
      <c r="I40" s="1">
        <f t="shared" si="1"/>
        <v>0</v>
      </c>
      <c r="J40" s="1">
        <f>(I40/total!$H$196)/(LN(H40)-LN(H39))</f>
        <v>0</v>
      </c>
      <c r="L40" s="1"/>
      <c r="M40" s="1"/>
      <c r="Q40" s="1"/>
      <c r="R40" s="1"/>
      <c r="S40" s="1"/>
      <c r="T40" s="1"/>
      <c r="U40" s="1"/>
      <c r="V40" s="1"/>
      <c r="W40" s="1"/>
      <c r="X40" s="1"/>
    </row>
    <row r="41" spans="3:24" x14ac:dyDescent="0.25">
      <c r="C41" s="1">
        <v>1.9335999999999999E-3</v>
      </c>
      <c r="D41" s="1"/>
      <c r="E41">
        <v>0</v>
      </c>
      <c r="H41">
        <f t="shared" si="0"/>
        <v>2.9003999999999999</v>
      </c>
      <c r="I41" s="1">
        <f t="shared" si="1"/>
        <v>0</v>
      </c>
      <c r="J41" s="1">
        <f>(I41/total!$H$196)/(LN(H41)-LN(H40))</f>
        <v>0</v>
      </c>
      <c r="L41" s="1"/>
      <c r="M41" s="1"/>
      <c r="Q41" s="1"/>
      <c r="R41" s="1"/>
      <c r="S41" s="1"/>
      <c r="T41" s="1"/>
      <c r="U41" s="1"/>
      <c r="V41" s="1"/>
      <c r="W41" s="1"/>
      <c r="X41" s="1"/>
    </row>
    <row r="42" spans="3:24" x14ac:dyDescent="0.25">
      <c r="C42" s="1">
        <v>2.0252999999999998E-3</v>
      </c>
      <c r="D42" s="1"/>
      <c r="E42">
        <v>0</v>
      </c>
      <c r="H42">
        <f t="shared" si="0"/>
        <v>3.0379499999999999</v>
      </c>
      <c r="I42" s="1">
        <f t="shared" si="1"/>
        <v>0</v>
      </c>
      <c r="J42" s="1">
        <f>(I42/total!$H$196)/(LN(H42)-LN(H41))</f>
        <v>0</v>
      </c>
      <c r="L42" s="1"/>
      <c r="M42" s="1"/>
      <c r="Q42" s="1"/>
      <c r="R42" s="1"/>
      <c r="S42" s="1"/>
      <c r="T42" s="1"/>
      <c r="U42" s="1"/>
      <c r="V42" s="1"/>
      <c r="W42" s="1"/>
      <c r="X42" s="1"/>
    </row>
    <row r="43" spans="3:24" x14ac:dyDescent="0.25">
      <c r="C43" s="1">
        <v>2.1213999999999998E-3</v>
      </c>
      <c r="D43" s="1"/>
      <c r="E43">
        <v>0</v>
      </c>
      <c r="H43">
        <f t="shared" si="0"/>
        <v>3.1820999999999997</v>
      </c>
      <c r="I43" s="1">
        <f t="shared" si="1"/>
        <v>0</v>
      </c>
      <c r="J43" s="1">
        <f>(I43/total!$H$196)/(LN(H43)-LN(H42))</f>
        <v>0</v>
      </c>
      <c r="L43" s="1"/>
      <c r="M43" s="1"/>
      <c r="Q43" s="1"/>
      <c r="R43" s="1"/>
      <c r="S43" s="1"/>
      <c r="T43" s="1"/>
      <c r="U43" s="1"/>
      <c r="V43" s="1"/>
      <c r="W43" s="1"/>
      <c r="X43" s="1"/>
    </row>
    <row r="44" spans="3:24" x14ac:dyDescent="0.25">
      <c r="C44" s="1">
        <v>2.222E-3</v>
      </c>
      <c r="D44" s="1"/>
      <c r="E44">
        <v>0</v>
      </c>
      <c r="H44">
        <f t="shared" si="0"/>
        <v>3.3330000000000002</v>
      </c>
      <c r="I44" s="1">
        <f t="shared" si="1"/>
        <v>0</v>
      </c>
      <c r="J44" s="1">
        <f>(I44/total!$H$196)/(LN(H44)-LN(H43))</f>
        <v>0</v>
      </c>
      <c r="L44" s="1"/>
      <c r="M44" s="1"/>
      <c r="Q44" s="1"/>
      <c r="R44" s="1"/>
      <c r="S44" s="1"/>
      <c r="T44" s="1"/>
      <c r="U44" s="1"/>
      <c r="V44" s="1"/>
      <c r="W44" s="1"/>
      <c r="X44" s="1"/>
    </row>
    <row r="45" spans="3:24" x14ac:dyDescent="0.25">
      <c r="C45" s="1">
        <v>2.3273999999999999E-3</v>
      </c>
      <c r="D45" s="1"/>
      <c r="E45">
        <v>1</v>
      </c>
      <c r="H45">
        <f t="shared" si="0"/>
        <v>3.4910999999999994</v>
      </c>
      <c r="I45" s="1">
        <f t="shared" si="1"/>
        <v>0</v>
      </c>
      <c r="J45" s="1">
        <f>(I45/total!$H$196)/(LN(H45)-LN(H44))</f>
        <v>0</v>
      </c>
      <c r="L45" s="1"/>
      <c r="M45" s="1"/>
      <c r="Q45" s="1"/>
      <c r="R45" s="1"/>
      <c r="S45" s="1"/>
      <c r="T45" s="1"/>
      <c r="U45" s="1"/>
      <c r="V45" s="1"/>
      <c r="W45" s="1"/>
      <c r="X45" s="1"/>
    </row>
    <row r="46" spans="3:24" x14ac:dyDescent="0.25">
      <c r="C46" s="1">
        <v>2.4377999999999999E-3</v>
      </c>
      <c r="D46" s="1"/>
      <c r="E46">
        <v>0</v>
      </c>
      <c r="H46">
        <f t="shared" si="0"/>
        <v>3.6566999999999998</v>
      </c>
      <c r="I46" s="1">
        <f t="shared" si="1"/>
        <v>0</v>
      </c>
      <c r="J46" s="1">
        <f>(I46/total!$H$196)/(LN(H46)-LN(H45))</f>
        <v>0</v>
      </c>
      <c r="L46" s="1"/>
      <c r="M46" s="1"/>
      <c r="Q46" s="1"/>
      <c r="R46" s="1"/>
      <c r="S46" s="1"/>
      <c r="T46" s="1"/>
      <c r="U46" s="1"/>
      <c r="V46" s="1"/>
      <c r="W46" s="1"/>
      <c r="X46" s="1"/>
    </row>
    <row r="47" spans="3:24" x14ac:dyDescent="0.25">
      <c r="C47" s="1">
        <v>2.5533999999999999E-3</v>
      </c>
      <c r="D47" s="1"/>
      <c r="E47">
        <v>0</v>
      </c>
      <c r="H47">
        <f t="shared" si="0"/>
        <v>3.8300999999999998</v>
      </c>
      <c r="I47" s="1">
        <f t="shared" si="1"/>
        <v>0</v>
      </c>
      <c r="J47" s="1">
        <f>(I47/total!$H$196)/(LN(H47)-LN(H46))</f>
        <v>0</v>
      </c>
      <c r="L47" s="1"/>
      <c r="M47" s="1"/>
      <c r="Q47" s="1"/>
      <c r="R47" s="1"/>
      <c r="S47" s="1"/>
      <c r="T47" s="1"/>
      <c r="U47" s="1"/>
      <c r="V47" s="1"/>
      <c r="W47" s="1"/>
      <c r="X47" s="1"/>
    </row>
    <row r="48" spans="3:24" x14ac:dyDescent="0.25">
      <c r="C48" s="1">
        <v>2.6744999999999998E-3</v>
      </c>
      <c r="D48" s="1"/>
      <c r="E48">
        <v>0</v>
      </c>
      <c r="H48">
        <f t="shared" si="0"/>
        <v>4.0117499999999993</v>
      </c>
      <c r="I48" s="1">
        <f t="shared" si="1"/>
        <v>0</v>
      </c>
      <c r="J48" s="1">
        <f>(I48/total!$H$196)/(LN(H48)-LN(H47))</f>
        <v>0</v>
      </c>
      <c r="L48" s="1"/>
      <c r="M48" s="1"/>
      <c r="Q48" s="1"/>
      <c r="R48" s="1"/>
      <c r="S48" s="1"/>
      <c r="T48" s="1"/>
      <c r="U48" s="1"/>
      <c r="V48" s="1"/>
      <c r="W48" s="1"/>
      <c r="X48" s="1"/>
    </row>
    <row r="49" spans="3:24" x14ac:dyDescent="0.25">
      <c r="C49" s="1">
        <v>2.8013999999999999E-3</v>
      </c>
      <c r="D49" s="1"/>
      <c r="E49">
        <v>0</v>
      </c>
      <c r="H49">
        <f t="shared" si="0"/>
        <v>4.2021000000000006</v>
      </c>
      <c r="I49" s="1">
        <f t="shared" si="1"/>
        <v>0</v>
      </c>
      <c r="J49" s="1">
        <f>(I49/total!$H$196)/(LN(H49)-LN(H48))</f>
        <v>0</v>
      </c>
      <c r="L49" s="1"/>
      <c r="M49" s="1"/>
      <c r="Q49" s="1"/>
      <c r="R49" s="1"/>
      <c r="S49" s="1"/>
      <c r="T49" s="1"/>
      <c r="U49" s="1"/>
      <c r="V49" s="1"/>
      <c r="W49" s="1"/>
      <c r="X49" s="1"/>
    </row>
    <row r="50" spans="3:24" x14ac:dyDescent="0.25">
      <c r="C50" s="1">
        <v>2.9342999999999999E-3</v>
      </c>
      <c r="D50" s="1"/>
      <c r="E50">
        <v>0</v>
      </c>
      <c r="H50">
        <f t="shared" si="0"/>
        <v>4.4014499999999996</v>
      </c>
      <c r="I50" s="1">
        <f t="shared" si="1"/>
        <v>0</v>
      </c>
      <c r="J50" s="1">
        <f>(I50/total!$H$196)/(LN(H50)-LN(H49))</f>
        <v>0</v>
      </c>
      <c r="L50" s="1"/>
      <c r="M50" s="1"/>
      <c r="Q50" s="1"/>
      <c r="R50" s="1"/>
      <c r="S50" s="1"/>
      <c r="T50" s="1"/>
      <c r="U50" s="1"/>
      <c r="V50" s="1"/>
      <c r="W50" s="1"/>
      <c r="X50" s="1"/>
    </row>
    <row r="51" spans="3:24" x14ac:dyDescent="0.25">
      <c r="C51" s="1">
        <v>3.0734999999999998E-3</v>
      </c>
      <c r="D51" s="1"/>
      <c r="E51">
        <v>1</v>
      </c>
      <c r="H51">
        <f t="shared" si="0"/>
        <v>4.6102499999999997</v>
      </c>
      <c r="I51" s="1">
        <f t="shared" si="1"/>
        <v>0</v>
      </c>
      <c r="J51" s="1">
        <f>(I51/total!$H$196)/(LN(H51)-LN(H50))</f>
        <v>0</v>
      </c>
      <c r="L51" s="1"/>
      <c r="M51" s="1"/>
      <c r="Q51" s="1"/>
      <c r="R51" s="1"/>
      <c r="S51" s="1"/>
      <c r="T51" s="1"/>
      <c r="U51" s="1"/>
      <c r="V51" s="1"/>
      <c r="W51" s="1"/>
      <c r="X51" s="1"/>
    </row>
    <row r="52" spans="3:24" x14ac:dyDescent="0.25">
      <c r="C52" s="1">
        <v>3.2193E-3</v>
      </c>
      <c r="D52" s="1"/>
      <c r="E52">
        <v>0</v>
      </c>
      <c r="H52">
        <f t="shared" si="0"/>
        <v>4.8289499999999999</v>
      </c>
      <c r="I52" s="1">
        <f t="shared" si="1"/>
        <v>0</v>
      </c>
      <c r="J52" s="1">
        <f>(I52/total!$H$196)/(LN(H52)-LN(H51))</f>
        <v>0</v>
      </c>
      <c r="L52" s="1"/>
      <c r="M52" s="1"/>
      <c r="Q52" s="1"/>
      <c r="R52" s="1"/>
      <c r="S52" s="1"/>
      <c r="T52" s="1"/>
      <c r="U52" s="1"/>
      <c r="V52" s="1"/>
      <c r="W52" s="1"/>
      <c r="X52" s="1"/>
    </row>
    <row r="53" spans="3:24" x14ac:dyDescent="0.25">
      <c r="C53" s="1">
        <v>3.372E-3</v>
      </c>
      <c r="D53" s="1"/>
      <c r="E53">
        <v>1</v>
      </c>
      <c r="H53">
        <f t="shared" si="0"/>
        <v>5.0579999999999998</v>
      </c>
      <c r="I53" s="1">
        <f t="shared" si="1"/>
        <v>0</v>
      </c>
      <c r="J53" s="1">
        <f>(I53/total!$H$196)/(LN(H53)-LN(H52))</f>
        <v>0</v>
      </c>
      <c r="L53" s="1"/>
      <c r="M53" s="1"/>
      <c r="Q53" s="1"/>
      <c r="R53" s="1"/>
      <c r="S53" s="1"/>
      <c r="T53" s="1"/>
      <c r="U53" s="1"/>
      <c r="V53" s="1"/>
      <c r="W53" s="1"/>
      <c r="X53" s="1"/>
    </row>
    <row r="54" spans="3:24" x14ac:dyDescent="0.25">
      <c r="C54" s="1">
        <v>3.5319000000000001E-3</v>
      </c>
      <c r="D54" s="1"/>
      <c r="E54">
        <v>0</v>
      </c>
      <c r="H54">
        <f t="shared" si="0"/>
        <v>5.2978499999999995</v>
      </c>
      <c r="I54" s="1">
        <f t="shared" si="1"/>
        <v>0</v>
      </c>
      <c r="J54" s="1">
        <f>(I54/total!$H$196)/(LN(H54)-LN(H53))</f>
        <v>0</v>
      </c>
      <c r="L54" s="1"/>
      <c r="M54" s="1"/>
      <c r="Q54" s="1"/>
      <c r="R54" s="1"/>
      <c r="S54" s="1"/>
      <c r="T54" s="1"/>
      <c r="U54" s="1"/>
      <c r="V54" s="1"/>
      <c r="W54" s="1"/>
      <c r="X54" s="1"/>
    </row>
    <row r="55" spans="3:24" x14ac:dyDescent="0.25">
      <c r="C55" s="1">
        <v>3.6993999999999998E-3</v>
      </c>
      <c r="D55" s="1"/>
      <c r="E55">
        <v>1</v>
      </c>
      <c r="H55">
        <f t="shared" si="0"/>
        <v>5.5490999999999993</v>
      </c>
      <c r="I55" s="1">
        <f t="shared" si="1"/>
        <v>0</v>
      </c>
      <c r="J55" s="1">
        <f>(I55/total!$H$196)/(LN(H55)-LN(H54))</f>
        <v>0</v>
      </c>
      <c r="L55" s="1"/>
      <c r="M55" s="1"/>
      <c r="Q55" s="1"/>
      <c r="R55" s="1"/>
      <c r="S55" s="1"/>
      <c r="T55" s="1"/>
      <c r="U55" s="1"/>
      <c r="V55" s="1"/>
      <c r="W55" s="1"/>
      <c r="X55" s="1"/>
    </row>
    <row r="56" spans="3:24" x14ac:dyDescent="0.25">
      <c r="C56" s="1">
        <v>3.8749000000000001E-3</v>
      </c>
      <c r="D56" s="1"/>
      <c r="E56">
        <v>0</v>
      </c>
      <c r="H56">
        <f t="shared" si="0"/>
        <v>5.8123500000000003</v>
      </c>
      <c r="I56" s="1">
        <f t="shared" si="1"/>
        <v>0</v>
      </c>
      <c r="J56" s="1">
        <f>(I56/total!$H$196)/(LN(H56)-LN(H55))</f>
        <v>0</v>
      </c>
      <c r="L56" s="1"/>
      <c r="M56" s="1"/>
      <c r="Q56" s="1"/>
      <c r="R56" s="1"/>
      <c r="S56" s="1"/>
      <c r="T56" s="1"/>
      <c r="U56" s="1"/>
      <c r="V56" s="1"/>
      <c r="W56" s="1"/>
      <c r="X56" s="1"/>
    </row>
    <row r="57" spans="3:24" x14ac:dyDescent="0.25">
      <c r="C57" s="1">
        <v>4.0587000000000002E-3</v>
      </c>
      <c r="D57" s="1"/>
      <c r="E57">
        <v>1</v>
      </c>
      <c r="H57">
        <f t="shared" si="0"/>
        <v>6.08805</v>
      </c>
      <c r="I57" s="1">
        <f t="shared" si="1"/>
        <v>0</v>
      </c>
      <c r="J57" s="1">
        <f>(I57/total!$H$196)/(LN(H57)-LN(H56))</f>
        <v>0</v>
      </c>
      <c r="L57" s="1"/>
      <c r="M57" s="1"/>
      <c r="Q57" s="1"/>
      <c r="R57" s="1"/>
      <c r="S57" s="1"/>
      <c r="T57" s="1"/>
      <c r="U57" s="1"/>
      <c r="V57" s="1"/>
      <c r="W57" s="1"/>
      <c r="X57" s="1"/>
    </row>
    <row r="58" spans="3:24" x14ac:dyDescent="0.25">
      <c r="C58" s="1">
        <v>4.2512000000000001E-3</v>
      </c>
      <c r="D58" s="1"/>
      <c r="E58">
        <v>1</v>
      </c>
      <c r="H58">
        <f t="shared" si="0"/>
        <v>6.3768000000000002</v>
      </c>
      <c r="I58" s="1">
        <f t="shared" si="1"/>
        <v>0</v>
      </c>
      <c r="J58" s="1">
        <f>(I58/total!$H$196)/(LN(H58)-LN(H57))</f>
        <v>0</v>
      </c>
      <c r="L58" s="1"/>
      <c r="M58" s="1"/>
      <c r="Q58" s="1"/>
      <c r="R58" s="1"/>
      <c r="S58" s="1"/>
      <c r="T58" s="1"/>
      <c r="U58" s="1"/>
      <c r="V58" s="1"/>
      <c r="W58" s="1"/>
      <c r="X58" s="1"/>
    </row>
    <row r="59" spans="3:24" x14ac:dyDescent="0.25">
      <c r="C59" s="1">
        <v>4.4529000000000001E-3</v>
      </c>
      <c r="D59" s="1"/>
      <c r="E59">
        <v>1</v>
      </c>
      <c r="H59">
        <f t="shared" si="0"/>
        <v>6.6793500000000003</v>
      </c>
      <c r="I59" s="1">
        <f t="shared" si="1"/>
        <v>0</v>
      </c>
      <c r="J59" s="1">
        <f>(I59/total!$H$196)/(LN(H59)-LN(H58))</f>
        <v>0</v>
      </c>
      <c r="L59" s="1"/>
      <c r="M59" s="1"/>
      <c r="Q59" s="1"/>
      <c r="R59" s="1"/>
      <c r="S59" s="1"/>
      <c r="T59" s="1"/>
      <c r="U59" s="1"/>
      <c r="V59" s="1"/>
      <c r="W59" s="1"/>
      <c r="X59" s="1"/>
    </row>
    <row r="60" spans="3:24" x14ac:dyDescent="0.25">
      <c r="C60" s="1">
        <v>4.6641E-3</v>
      </c>
      <c r="D60" s="1"/>
      <c r="E60">
        <v>1</v>
      </c>
      <c r="H60">
        <f t="shared" si="0"/>
        <v>6.9961499999999992</v>
      </c>
      <c r="I60" s="1">
        <f t="shared" si="1"/>
        <v>0</v>
      </c>
      <c r="J60" s="1">
        <f>(I60/total!$H$196)/(LN(H60)-LN(H59))</f>
        <v>0</v>
      </c>
      <c r="L60" s="1"/>
      <c r="M60" s="1"/>
      <c r="Q60" s="1"/>
      <c r="R60" s="1"/>
      <c r="S60" s="1"/>
      <c r="T60" s="1"/>
      <c r="U60" s="1"/>
      <c r="V60" s="1"/>
      <c r="W60" s="1"/>
      <c r="X60" s="1"/>
    </row>
    <row r="61" spans="3:24" x14ac:dyDescent="0.25">
      <c r="C61" s="1">
        <v>4.8853000000000004E-3</v>
      </c>
      <c r="D61" s="1"/>
      <c r="E61">
        <v>0.70709999999999995</v>
      </c>
      <c r="H61">
        <f t="shared" si="0"/>
        <v>7.3279500000000004</v>
      </c>
      <c r="I61" s="1">
        <f t="shared" si="1"/>
        <v>0</v>
      </c>
      <c r="J61" s="1">
        <f>(I61/total!$H$196)/(LN(H61)-LN(H60))</f>
        <v>0</v>
      </c>
      <c r="L61" s="1"/>
      <c r="M61" s="1"/>
      <c r="Q61" s="1"/>
      <c r="R61" s="1"/>
      <c r="S61" s="1"/>
      <c r="T61" s="1"/>
      <c r="U61" s="1"/>
      <c r="V61" s="1"/>
      <c r="W61" s="1"/>
      <c r="X61" s="1"/>
    </row>
    <row r="62" spans="3:24" x14ac:dyDescent="0.25">
      <c r="C62" s="1">
        <v>5.1171000000000003E-3</v>
      </c>
      <c r="D62" s="1"/>
      <c r="E62">
        <v>1</v>
      </c>
      <c r="H62">
        <f t="shared" si="0"/>
        <v>7.675650000000001</v>
      </c>
      <c r="I62" s="1">
        <f t="shared" si="1"/>
        <v>0</v>
      </c>
      <c r="J62" s="1">
        <f>(I62/total!$H$196)/(LN(H62)-LN(H61))</f>
        <v>0</v>
      </c>
      <c r="L62" s="1"/>
      <c r="M62" s="1"/>
      <c r="Q62" s="1"/>
      <c r="R62" s="1"/>
      <c r="S62" s="1"/>
      <c r="T62" s="1"/>
      <c r="U62" s="1"/>
      <c r="V62" s="1"/>
      <c r="W62" s="1"/>
      <c r="X62" s="1"/>
    </row>
    <row r="63" spans="3:24" x14ac:dyDescent="0.25">
      <c r="C63" s="1">
        <v>5.3597999999999996E-3</v>
      </c>
      <c r="D63" s="1"/>
      <c r="E63">
        <v>0</v>
      </c>
      <c r="H63">
        <f t="shared" si="0"/>
        <v>8.0396999999999998</v>
      </c>
      <c r="I63" s="1">
        <f t="shared" si="1"/>
        <v>0</v>
      </c>
      <c r="J63" s="1">
        <f>(I63/total!$H$196)/(LN(H63)-LN(H62))</f>
        <v>0</v>
      </c>
      <c r="L63" s="1"/>
      <c r="M63" s="1"/>
      <c r="Q63" s="1"/>
      <c r="R63" s="1"/>
      <c r="S63" s="1"/>
      <c r="T63" s="1"/>
      <c r="U63" s="1"/>
      <c r="V63" s="1"/>
      <c r="W63" s="1"/>
      <c r="X63" s="1"/>
    </row>
    <row r="64" spans="3:24" x14ac:dyDescent="0.25">
      <c r="C64" s="1">
        <v>5.6140000000000001E-3</v>
      </c>
      <c r="D64" s="1"/>
      <c r="E64">
        <v>1</v>
      </c>
      <c r="H64">
        <f t="shared" si="0"/>
        <v>8.4209999999999994</v>
      </c>
      <c r="I64" s="1">
        <f t="shared" si="1"/>
        <v>0</v>
      </c>
      <c r="J64" s="1">
        <f>(I64/total!$H$196)/(LN(H64)-LN(H63))</f>
        <v>0</v>
      </c>
      <c r="L64" s="1"/>
      <c r="M64" s="1"/>
      <c r="Q64" s="1"/>
      <c r="R64" s="1"/>
      <c r="S64" s="1"/>
      <c r="T64" s="1"/>
      <c r="U64" s="1"/>
      <c r="V64" s="1"/>
      <c r="W64" s="1"/>
      <c r="X64" s="1"/>
    </row>
    <row r="65" spans="3:24" x14ac:dyDescent="0.25">
      <c r="C65" s="1">
        <v>5.8802999999999998E-3</v>
      </c>
      <c r="D65" s="1"/>
      <c r="E65">
        <v>0.70709999999999995</v>
      </c>
      <c r="H65">
        <f t="shared" si="0"/>
        <v>8.820450000000001</v>
      </c>
      <c r="I65" s="1">
        <f t="shared" si="1"/>
        <v>0</v>
      </c>
      <c r="J65" s="1">
        <f>(I65/total!$H$196)/(LN(H65)-LN(H64))</f>
        <v>0</v>
      </c>
      <c r="L65" s="1"/>
      <c r="M65" s="1"/>
      <c r="Q65" s="1"/>
      <c r="R65" s="1"/>
      <c r="S65" s="1"/>
      <c r="T65" s="1"/>
      <c r="U65" s="1"/>
      <c r="V65" s="1"/>
      <c r="W65" s="1"/>
      <c r="X65" s="1"/>
    </row>
    <row r="66" spans="3:24" x14ac:dyDescent="0.25">
      <c r="C66" s="1">
        <v>6.1593000000000004E-3</v>
      </c>
      <c r="D66" s="1"/>
      <c r="E66">
        <v>1</v>
      </c>
      <c r="H66">
        <f t="shared" si="0"/>
        <v>9.2389500000000009</v>
      </c>
      <c r="I66" s="1">
        <f t="shared" si="1"/>
        <v>0</v>
      </c>
      <c r="J66" s="1">
        <f>(I66/total!$H$196)/(LN(H66)-LN(H65))</f>
        <v>0</v>
      </c>
      <c r="L66" s="1"/>
      <c r="M66" s="1"/>
      <c r="Q66" s="1"/>
      <c r="R66" s="1"/>
      <c r="S66" s="1"/>
      <c r="T66" s="1"/>
      <c r="U66" s="1"/>
      <c r="V66" s="1"/>
      <c r="W66" s="1"/>
      <c r="X66" s="1"/>
    </row>
    <row r="67" spans="3:24" x14ac:dyDescent="0.25">
      <c r="C67" s="1">
        <v>6.4514000000000004E-3</v>
      </c>
      <c r="D67" s="1"/>
      <c r="E67">
        <v>0.70709999999999995</v>
      </c>
      <c r="H67">
        <f t="shared" si="0"/>
        <v>9.6771000000000011</v>
      </c>
      <c r="I67" s="1">
        <f t="shared" si="1"/>
        <v>0</v>
      </c>
      <c r="J67" s="1">
        <f>(I67/total!$H$196)/(LN(H67)-LN(H66))</f>
        <v>0</v>
      </c>
      <c r="L67" s="1"/>
      <c r="M67" s="1"/>
      <c r="Q67" s="1"/>
      <c r="R67" s="1"/>
      <c r="S67" s="1"/>
      <c r="T67" s="1"/>
      <c r="U67" s="1"/>
      <c r="V67" s="1"/>
      <c r="W67" s="1"/>
      <c r="X67" s="1"/>
    </row>
    <row r="68" spans="3:24" x14ac:dyDescent="0.25">
      <c r="C68" s="1">
        <v>6.7574000000000002E-3</v>
      </c>
      <c r="D68" s="1"/>
      <c r="E68">
        <v>0</v>
      </c>
      <c r="H68">
        <f t="shared" si="0"/>
        <v>10.136100000000001</v>
      </c>
      <c r="I68" s="1">
        <f t="shared" si="1"/>
        <v>0</v>
      </c>
      <c r="J68" s="1">
        <f>(I68/total!$H$196)/(LN(H68)-LN(H67))</f>
        <v>0</v>
      </c>
      <c r="L68" s="1"/>
      <c r="M68" s="1"/>
      <c r="Q68" s="1"/>
      <c r="R68" s="1"/>
      <c r="S68" s="1"/>
      <c r="T68" s="1"/>
      <c r="U68" s="1"/>
      <c r="V68" s="1"/>
      <c r="W68" s="1"/>
      <c r="X68" s="1"/>
    </row>
    <row r="69" spans="3:24" x14ac:dyDescent="0.25">
      <c r="C69" s="1">
        <v>7.0780000000000001E-3</v>
      </c>
      <c r="D69" s="1"/>
      <c r="E69">
        <v>0.44719999999999999</v>
      </c>
      <c r="H69">
        <f t="shared" si="0"/>
        <v>10.616999999999999</v>
      </c>
      <c r="I69" s="1">
        <f t="shared" si="1"/>
        <v>0</v>
      </c>
      <c r="J69" s="1">
        <f>(I69/total!$H$196)/(LN(H69)-LN(H68))</f>
        <v>0</v>
      </c>
      <c r="L69" s="1"/>
      <c r="M69" s="1"/>
      <c r="Q69" s="1"/>
      <c r="R69" s="1"/>
      <c r="S69" s="1"/>
      <c r="T69" s="1"/>
      <c r="U69" s="1"/>
      <c r="V69" s="1"/>
      <c r="W69" s="1"/>
      <c r="X69" s="1"/>
    </row>
    <row r="70" spans="3:24" x14ac:dyDescent="0.25">
      <c r="C70" s="1">
        <v>7.4136999999999996E-3</v>
      </c>
      <c r="D70" s="1"/>
      <c r="E70">
        <v>0.378</v>
      </c>
      <c r="H70">
        <f t="shared" ref="H70:H133" si="2">(C70*3/2)*1000</f>
        <v>11.12055</v>
      </c>
      <c r="I70" s="1">
        <f t="shared" si="1"/>
        <v>0</v>
      </c>
      <c r="J70" s="1">
        <f>(I70/total!$H$196)/(LN(H70)-LN(H69))</f>
        <v>0</v>
      </c>
      <c r="L70" s="1"/>
      <c r="M70" s="1"/>
      <c r="Q70" s="1"/>
      <c r="R70" s="1"/>
      <c r="S70" s="1"/>
      <c r="T70" s="1"/>
      <c r="U70" s="1"/>
      <c r="V70" s="1"/>
      <c r="W70" s="1"/>
      <c r="X70" s="1"/>
    </row>
    <row r="71" spans="3:24" x14ac:dyDescent="0.25">
      <c r="C71" s="1">
        <v>7.7654000000000004E-3</v>
      </c>
      <c r="D71" s="1"/>
      <c r="E71">
        <v>0.70709999999999995</v>
      </c>
      <c r="H71">
        <f t="shared" si="2"/>
        <v>11.648100000000001</v>
      </c>
      <c r="I71" s="1">
        <f t="shared" ref="I71:I134" si="3">D71*H71</f>
        <v>0</v>
      </c>
      <c r="J71" s="1">
        <f>(I71/total!$H$196)/(LN(H71)-LN(H70))</f>
        <v>0</v>
      </c>
      <c r="L71" s="1"/>
      <c r="M71" s="1"/>
      <c r="Q71" s="1"/>
      <c r="R71" s="1"/>
      <c r="S71" s="1"/>
      <c r="T71" s="1"/>
      <c r="U71" s="1"/>
      <c r="V71" s="1"/>
      <c r="W71" s="1"/>
      <c r="X71" s="1"/>
    </row>
    <row r="72" spans="3:24" x14ac:dyDescent="0.25">
      <c r="C72" s="1">
        <v>8.1337000000000007E-3</v>
      </c>
      <c r="D72" s="1"/>
      <c r="E72">
        <v>0.57740000000000002</v>
      </c>
      <c r="H72">
        <f t="shared" si="2"/>
        <v>12.200550000000002</v>
      </c>
      <c r="I72" s="1">
        <f t="shared" si="3"/>
        <v>0</v>
      </c>
      <c r="J72" s="1">
        <f>(I72/total!$H$196)/(LN(H72)-LN(H71))</f>
        <v>0</v>
      </c>
      <c r="L72" s="1"/>
      <c r="M72" s="1"/>
      <c r="Q72" s="1"/>
      <c r="R72" s="1"/>
      <c r="S72" s="1"/>
      <c r="T72" s="1"/>
      <c r="U72" s="1"/>
      <c r="V72" s="1"/>
      <c r="W72" s="1"/>
      <c r="X72" s="1"/>
    </row>
    <row r="73" spans="3:24" x14ac:dyDescent="0.25">
      <c r="C73" s="1">
        <v>8.5194999999999993E-3</v>
      </c>
      <c r="D73" s="1"/>
      <c r="E73">
        <v>1</v>
      </c>
      <c r="H73">
        <f t="shared" si="2"/>
        <v>12.779249999999999</v>
      </c>
      <c r="I73" s="1">
        <f t="shared" si="3"/>
        <v>0</v>
      </c>
      <c r="J73" s="1">
        <f>(I73/total!$H$196)/(LN(H73)-LN(H72))</f>
        <v>0</v>
      </c>
      <c r="L73" s="1"/>
      <c r="M73" s="1"/>
      <c r="Q73" s="1"/>
      <c r="R73" s="1"/>
      <c r="S73" s="1"/>
      <c r="T73" s="1"/>
      <c r="U73" s="1"/>
      <c r="V73" s="1"/>
      <c r="W73" s="1"/>
      <c r="X73" s="1"/>
    </row>
    <row r="74" spans="3:24" x14ac:dyDescent="0.25">
      <c r="C74" s="1">
        <v>8.9236000000000003E-3</v>
      </c>
      <c r="D74" s="1"/>
      <c r="E74">
        <v>0.44719999999999999</v>
      </c>
      <c r="H74">
        <f t="shared" si="2"/>
        <v>13.385400000000001</v>
      </c>
      <c r="I74" s="1">
        <f t="shared" si="3"/>
        <v>0</v>
      </c>
      <c r="J74" s="1">
        <f>(I74/total!$H$196)/(LN(H74)-LN(H73))</f>
        <v>0</v>
      </c>
      <c r="L74" s="1"/>
      <c r="M74" s="1"/>
      <c r="Q74" s="1"/>
      <c r="R74" s="1"/>
      <c r="S74" s="1"/>
      <c r="T74" s="1"/>
      <c r="U74" s="1"/>
      <c r="V74" s="1"/>
      <c r="W74" s="1"/>
      <c r="X74" s="1"/>
    </row>
    <row r="75" spans="3:24" x14ac:dyDescent="0.25">
      <c r="C75" s="1">
        <v>9.3469E-3</v>
      </c>
      <c r="D75" s="1"/>
      <c r="E75">
        <v>0.5</v>
      </c>
      <c r="H75">
        <f t="shared" si="2"/>
        <v>14.020350000000001</v>
      </c>
      <c r="I75" s="1">
        <f t="shared" si="3"/>
        <v>0</v>
      </c>
      <c r="J75" s="1">
        <f>(I75/total!$H$196)/(LN(H75)-LN(H74))</f>
        <v>0</v>
      </c>
      <c r="L75" s="1"/>
      <c r="M75" s="1"/>
      <c r="Q75" s="1"/>
      <c r="R75" s="1"/>
      <c r="S75" s="1"/>
      <c r="T75" s="1"/>
      <c r="U75" s="1"/>
      <c r="V75" s="1"/>
      <c r="W75" s="1"/>
      <c r="X75" s="1"/>
    </row>
    <row r="76" spans="3:24" x14ac:dyDescent="0.25">
      <c r="C76" s="1">
        <v>9.7903E-3</v>
      </c>
      <c r="D76" s="1"/>
      <c r="E76">
        <v>0.35360000000000003</v>
      </c>
      <c r="H76">
        <f t="shared" si="2"/>
        <v>14.685449999999999</v>
      </c>
      <c r="I76" s="1">
        <f t="shared" si="3"/>
        <v>0</v>
      </c>
      <c r="J76" s="1">
        <f>(I76/total!$H$196)/(LN(H76)-LN(H75))</f>
        <v>0</v>
      </c>
      <c r="L76" s="1"/>
      <c r="M76" s="1"/>
      <c r="Q76" s="1"/>
      <c r="R76" s="1"/>
      <c r="S76" s="1"/>
      <c r="T76" s="1"/>
      <c r="U76" s="1"/>
      <c r="V76" s="1"/>
      <c r="W76" s="1"/>
      <c r="X76" s="1"/>
    </row>
    <row r="77" spans="3:24" x14ac:dyDescent="0.25">
      <c r="C77" s="1">
        <v>1.0255E-2</v>
      </c>
      <c r="D77" s="1"/>
      <c r="E77">
        <v>0.35360000000000003</v>
      </c>
      <c r="H77">
        <f t="shared" si="2"/>
        <v>15.3825</v>
      </c>
      <c r="I77" s="1">
        <f t="shared" si="3"/>
        <v>0</v>
      </c>
      <c r="J77" s="1">
        <f>(I77/total!$H$196)/(LN(H77)-LN(H76))</f>
        <v>0</v>
      </c>
      <c r="L77" s="1"/>
      <c r="M77" s="1"/>
      <c r="Q77" s="1"/>
      <c r="R77" s="1"/>
      <c r="S77" s="1"/>
      <c r="T77" s="1"/>
      <c r="U77" s="1"/>
      <c r="V77" s="1"/>
      <c r="W77" s="1"/>
      <c r="X77" s="1"/>
    </row>
    <row r="78" spans="3:24" x14ac:dyDescent="0.25">
      <c r="C78" s="1">
        <v>1.0741000000000001E-2</v>
      </c>
      <c r="D78" s="1"/>
      <c r="E78">
        <v>0.40820000000000001</v>
      </c>
      <c r="H78">
        <f t="shared" si="2"/>
        <v>16.111499999999999</v>
      </c>
      <c r="I78" s="1">
        <f t="shared" si="3"/>
        <v>0</v>
      </c>
      <c r="J78" s="1">
        <f>(I78/total!$H$196)/(LN(H78)-LN(H77))</f>
        <v>0</v>
      </c>
      <c r="L78" s="1"/>
      <c r="M78" s="1"/>
      <c r="Q78" s="1"/>
      <c r="R78" s="1"/>
      <c r="S78" s="1"/>
      <c r="T78" s="1"/>
      <c r="U78" s="1"/>
      <c r="V78" s="1"/>
      <c r="W78" s="1"/>
      <c r="X78" s="1"/>
    </row>
    <row r="79" spans="3:24" x14ac:dyDescent="0.25">
      <c r="C79" s="1">
        <v>1.1251000000000001E-2</v>
      </c>
      <c r="D79" s="1"/>
      <c r="E79">
        <v>0.57740000000000002</v>
      </c>
      <c r="H79">
        <f t="shared" si="2"/>
        <v>16.876500000000004</v>
      </c>
      <c r="I79" s="1">
        <f t="shared" si="3"/>
        <v>0</v>
      </c>
      <c r="J79" s="1">
        <f>(I79/total!$H$196)/(LN(H79)-LN(H78))</f>
        <v>0</v>
      </c>
      <c r="L79" s="1"/>
      <c r="M79" s="1"/>
      <c r="Q79" s="1"/>
      <c r="R79" s="1"/>
      <c r="S79" s="1"/>
      <c r="T79" s="1"/>
      <c r="U79" s="1"/>
      <c r="V79" s="1"/>
      <c r="W79" s="1"/>
      <c r="X79" s="1"/>
    </row>
    <row r="80" spans="3:24" x14ac:dyDescent="0.25">
      <c r="C80" s="1">
        <v>1.1783999999999999E-2</v>
      </c>
      <c r="D80" s="1"/>
      <c r="E80">
        <v>0.33329999999999999</v>
      </c>
      <c r="H80">
        <f t="shared" si="2"/>
        <v>17.675999999999998</v>
      </c>
      <c r="I80" s="1">
        <f t="shared" si="3"/>
        <v>0</v>
      </c>
      <c r="J80" s="1">
        <f>(I80/total!$H$196)/(LN(H80)-LN(H79))</f>
        <v>0</v>
      </c>
      <c r="L80" s="1"/>
      <c r="M80" s="1"/>
      <c r="Q80" s="1"/>
      <c r="R80" s="1"/>
      <c r="S80" s="1"/>
      <c r="T80" s="1"/>
      <c r="U80" s="1"/>
      <c r="V80" s="1"/>
      <c r="W80" s="1"/>
      <c r="X80" s="1"/>
    </row>
    <row r="81" spans="3:24" x14ac:dyDescent="0.25">
      <c r="C81" s="1">
        <v>1.2343E-2</v>
      </c>
      <c r="D81" s="1"/>
      <c r="E81">
        <v>0.40820000000000001</v>
      </c>
      <c r="H81">
        <f t="shared" si="2"/>
        <v>18.514499999999998</v>
      </c>
      <c r="I81" s="1">
        <f t="shared" si="3"/>
        <v>0</v>
      </c>
      <c r="J81" s="1">
        <f>(I81/total!$H$196)/(LN(H81)-LN(H80))</f>
        <v>0</v>
      </c>
      <c r="L81" s="1"/>
      <c r="M81" s="1"/>
      <c r="Q81" s="1"/>
      <c r="R81" s="1"/>
      <c r="S81" s="1"/>
      <c r="T81" s="1"/>
      <c r="U81" s="1"/>
      <c r="V81" s="1"/>
      <c r="W81" s="1"/>
      <c r="X81" s="1"/>
    </row>
    <row r="82" spans="3:24" x14ac:dyDescent="0.25">
      <c r="C82" s="1">
        <v>1.2929E-2</v>
      </c>
      <c r="D82" s="1"/>
      <c r="E82">
        <v>0.44719999999999999</v>
      </c>
      <c r="H82">
        <f t="shared" si="2"/>
        <v>19.3935</v>
      </c>
      <c r="I82" s="1">
        <f t="shared" si="3"/>
        <v>0</v>
      </c>
      <c r="J82" s="1">
        <f>(I82/total!$H$196)/(LN(H82)-LN(H81))</f>
        <v>0</v>
      </c>
      <c r="L82" s="1"/>
      <c r="M82" s="1"/>
      <c r="Q82" s="1"/>
      <c r="R82" s="1"/>
      <c r="S82" s="1"/>
      <c r="T82" s="1"/>
      <c r="U82" s="1"/>
      <c r="V82" s="1"/>
      <c r="W82" s="1"/>
      <c r="X82" s="1"/>
    </row>
    <row r="83" spans="3:24" x14ac:dyDescent="0.25">
      <c r="C83" s="1">
        <v>1.3542E-2</v>
      </c>
      <c r="D83" s="1"/>
      <c r="E83">
        <v>0.378</v>
      </c>
      <c r="H83">
        <f t="shared" si="2"/>
        <v>20.313000000000002</v>
      </c>
      <c r="I83" s="1">
        <f t="shared" si="3"/>
        <v>0</v>
      </c>
      <c r="J83" s="1">
        <f>(I83/total!$H$196)/(LN(H83)-LN(H82))</f>
        <v>0</v>
      </c>
      <c r="L83" s="1"/>
      <c r="M83" s="1"/>
      <c r="Q83" s="1"/>
      <c r="R83" s="1"/>
      <c r="S83" s="1"/>
      <c r="T83" s="1"/>
      <c r="U83" s="1"/>
      <c r="V83" s="1"/>
      <c r="W83" s="1"/>
      <c r="X83" s="1"/>
    </row>
    <row r="84" spans="3:24" x14ac:dyDescent="0.25">
      <c r="C84" s="1">
        <v>1.4184E-2</v>
      </c>
      <c r="D84" s="1"/>
      <c r="E84">
        <v>0.33329999999999999</v>
      </c>
      <c r="H84">
        <f t="shared" si="2"/>
        <v>21.276</v>
      </c>
      <c r="I84" s="1">
        <f t="shared" si="3"/>
        <v>0</v>
      </c>
      <c r="J84" s="1">
        <f>(I84/total!$H$196)/(LN(H84)-LN(H83))</f>
        <v>0</v>
      </c>
      <c r="L84" s="1"/>
      <c r="M84" s="1"/>
      <c r="Q84" s="1"/>
      <c r="R84" s="1"/>
      <c r="S84" s="1"/>
      <c r="T84" s="1"/>
      <c r="U84" s="1"/>
      <c r="V84" s="1"/>
      <c r="W84" s="1"/>
      <c r="X84" s="1"/>
    </row>
    <row r="85" spans="3:24" x14ac:dyDescent="0.25">
      <c r="C85" s="1">
        <v>1.4857E-2</v>
      </c>
      <c r="D85" s="1"/>
      <c r="E85">
        <v>0.30149999999999999</v>
      </c>
      <c r="H85">
        <f t="shared" si="2"/>
        <v>22.285499999999999</v>
      </c>
      <c r="I85" s="1">
        <f t="shared" si="3"/>
        <v>0</v>
      </c>
      <c r="J85" s="1">
        <f>(I85/total!$H$196)/(LN(H85)-LN(H84))</f>
        <v>0</v>
      </c>
      <c r="L85" s="1"/>
      <c r="M85" s="1"/>
      <c r="Q85" s="1"/>
      <c r="R85" s="1"/>
      <c r="S85" s="1"/>
      <c r="T85" s="1"/>
      <c r="U85" s="1"/>
      <c r="V85" s="1"/>
      <c r="W85" s="1"/>
      <c r="X85" s="1"/>
    </row>
    <row r="86" spans="3:24" x14ac:dyDescent="0.25">
      <c r="C86" s="1">
        <v>1.5561999999999999E-2</v>
      </c>
      <c r="D86" s="1"/>
      <c r="E86">
        <v>0.25819999999999999</v>
      </c>
      <c r="H86">
        <f t="shared" si="2"/>
        <v>23.343</v>
      </c>
      <c r="I86" s="1">
        <f t="shared" si="3"/>
        <v>0</v>
      </c>
      <c r="J86" s="1">
        <f>(I86/total!$H$196)/(LN(H86)-LN(H85))</f>
        <v>0</v>
      </c>
      <c r="L86" s="1"/>
      <c r="M86" s="1"/>
      <c r="Q86" s="1"/>
      <c r="R86" s="1"/>
      <c r="S86" s="1"/>
      <c r="T86" s="1"/>
      <c r="U86" s="1"/>
      <c r="V86" s="1"/>
      <c r="W86" s="1"/>
      <c r="X86" s="1"/>
    </row>
    <row r="87" spans="3:24" x14ac:dyDescent="0.25">
      <c r="C87" s="1">
        <v>1.6299999999999999E-2</v>
      </c>
      <c r="D87" s="1"/>
      <c r="E87">
        <v>0.26729999999999998</v>
      </c>
      <c r="H87">
        <f t="shared" si="2"/>
        <v>24.45</v>
      </c>
      <c r="I87" s="1">
        <f t="shared" si="3"/>
        <v>0</v>
      </c>
      <c r="J87" s="1">
        <f>(I87/total!$H$196)/(LN(H87)-LN(H86))</f>
        <v>0</v>
      </c>
      <c r="L87" s="1"/>
      <c r="M87" s="1"/>
      <c r="Q87" s="1"/>
      <c r="R87" s="1"/>
      <c r="S87" s="1"/>
      <c r="T87" s="1"/>
      <c r="U87" s="1"/>
      <c r="V87" s="1"/>
      <c r="W87" s="1"/>
      <c r="X87" s="1"/>
    </row>
    <row r="88" spans="3:24" x14ac:dyDescent="0.25">
      <c r="C88" s="1">
        <v>1.7073000000000001E-2</v>
      </c>
      <c r="D88" s="1"/>
      <c r="E88">
        <v>0.24249999999999999</v>
      </c>
      <c r="H88">
        <f t="shared" si="2"/>
        <v>25.609500000000001</v>
      </c>
      <c r="I88" s="1">
        <f t="shared" si="3"/>
        <v>0</v>
      </c>
      <c r="J88" s="1">
        <f>(I88/total!$H$196)/(LN(H88)-LN(H87))</f>
        <v>0</v>
      </c>
      <c r="L88" s="1"/>
      <c r="M88" s="1"/>
      <c r="Q88" s="1"/>
      <c r="R88" s="1"/>
      <c r="S88" s="1"/>
      <c r="T88" s="1"/>
      <c r="U88" s="1"/>
      <c r="V88" s="1"/>
      <c r="W88" s="1"/>
      <c r="X88" s="1"/>
    </row>
    <row r="89" spans="3:24" x14ac:dyDescent="0.25">
      <c r="C89" s="1">
        <v>1.7883E-2</v>
      </c>
      <c r="D89" s="1"/>
      <c r="E89">
        <v>0.26729999999999998</v>
      </c>
      <c r="H89">
        <f t="shared" si="2"/>
        <v>26.8245</v>
      </c>
      <c r="I89" s="1">
        <f t="shared" si="3"/>
        <v>0</v>
      </c>
      <c r="J89" s="1">
        <f>(I89/total!$H$196)/(LN(H89)-LN(H88))</f>
        <v>0</v>
      </c>
      <c r="L89" s="1"/>
      <c r="M89" s="1"/>
      <c r="Q89" s="1"/>
      <c r="R89" s="1"/>
      <c r="S89" s="1"/>
      <c r="T89" s="1"/>
      <c r="U89" s="1"/>
      <c r="V89" s="1"/>
      <c r="W89" s="1"/>
      <c r="X89" s="1"/>
    </row>
    <row r="90" spans="3:24" x14ac:dyDescent="0.25">
      <c r="C90" s="1">
        <v>1.8731000000000001E-2</v>
      </c>
      <c r="D90" s="1"/>
      <c r="E90">
        <v>0.35360000000000003</v>
      </c>
      <c r="H90">
        <f t="shared" si="2"/>
        <v>28.096500000000002</v>
      </c>
      <c r="I90" s="1">
        <f t="shared" si="3"/>
        <v>0</v>
      </c>
      <c r="J90" s="1">
        <f>(I90/total!$H$196)/(LN(H90)-LN(H89))</f>
        <v>0</v>
      </c>
      <c r="L90" s="1"/>
      <c r="M90" s="1"/>
      <c r="Q90" s="1"/>
      <c r="R90" s="1"/>
      <c r="S90" s="1"/>
      <c r="T90" s="1"/>
      <c r="U90" s="1"/>
      <c r="V90" s="1"/>
      <c r="W90" s="1"/>
      <c r="X90" s="1"/>
    </row>
    <row r="91" spans="3:24" x14ac:dyDescent="0.25">
      <c r="C91" s="1">
        <v>1.9619999999999999E-2</v>
      </c>
      <c r="D91" s="1"/>
      <c r="E91">
        <v>0.27739999999999998</v>
      </c>
      <c r="H91">
        <f t="shared" si="2"/>
        <v>29.429999999999996</v>
      </c>
      <c r="I91" s="1">
        <f t="shared" si="3"/>
        <v>0</v>
      </c>
      <c r="J91" s="1">
        <f>(I91/total!$H$196)/(LN(H91)-LN(H90))</f>
        <v>0</v>
      </c>
      <c r="L91" s="1"/>
      <c r="M91" s="1"/>
      <c r="Q91" s="1"/>
      <c r="R91" s="1"/>
      <c r="S91" s="1"/>
      <c r="T91" s="1"/>
      <c r="U91" s="1"/>
      <c r="V91" s="1"/>
      <c r="W91" s="1"/>
      <c r="X91" s="1"/>
    </row>
    <row r="92" spans="3:24" x14ac:dyDescent="0.25">
      <c r="C92" s="1">
        <v>2.0549999999999999E-2</v>
      </c>
      <c r="D92" s="1"/>
      <c r="E92">
        <v>0.40820000000000001</v>
      </c>
      <c r="H92">
        <f t="shared" si="2"/>
        <v>30.824999999999999</v>
      </c>
      <c r="I92" s="1">
        <f t="shared" si="3"/>
        <v>0</v>
      </c>
      <c r="J92" s="1">
        <f>(I92/total!$H$196)/(LN(H92)-LN(H91))</f>
        <v>0</v>
      </c>
      <c r="L92" s="1"/>
      <c r="M92" s="1"/>
      <c r="Q92" s="1"/>
      <c r="R92" s="1"/>
      <c r="S92" s="1"/>
      <c r="T92" s="1"/>
      <c r="U92" s="1"/>
      <c r="V92" s="1"/>
      <c r="W92" s="1"/>
      <c r="X92" s="1"/>
    </row>
    <row r="93" spans="3:24" x14ac:dyDescent="0.25">
      <c r="C93" s="1">
        <v>2.1524999999999999E-2</v>
      </c>
      <c r="D93" s="1"/>
      <c r="E93">
        <v>0.25</v>
      </c>
      <c r="H93">
        <f t="shared" si="2"/>
        <v>32.287499999999994</v>
      </c>
      <c r="I93" s="1">
        <f t="shared" si="3"/>
        <v>0</v>
      </c>
      <c r="J93" s="1">
        <f>(I93/total!$H$196)/(LN(H93)-LN(H92))</f>
        <v>0</v>
      </c>
      <c r="L93" s="1"/>
      <c r="M93" s="1"/>
      <c r="Q93" s="1"/>
      <c r="R93" s="1"/>
      <c r="S93" s="1"/>
      <c r="T93" s="1"/>
      <c r="U93" s="1"/>
      <c r="V93" s="1"/>
      <c r="W93" s="1"/>
      <c r="X93" s="1"/>
    </row>
    <row r="94" spans="3:24" x14ac:dyDescent="0.25">
      <c r="C94" s="1">
        <v>2.2546E-2</v>
      </c>
      <c r="D94" s="1"/>
      <c r="E94">
        <v>0.24249999999999999</v>
      </c>
      <c r="H94">
        <f t="shared" si="2"/>
        <v>33.819000000000003</v>
      </c>
      <c r="I94" s="1">
        <f t="shared" si="3"/>
        <v>0</v>
      </c>
      <c r="J94" s="1">
        <f>(I94/total!$H$196)/(LN(H94)-LN(H93))</f>
        <v>0</v>
      </c>
      <c r="L94" s="1"/>
      <c r="M94" s="1"/>
      <c r="Q94" s="1"/>
      <c r="R94" s="1"/>
      <c r="S94" s="1"/>
      <c r="T94" s="1"/>
      <c r="U94" s="1"/>
      <c r="V94" s="1"/>
      <c r="W94" s="1"/>
      <c r="X94" s="1"/>
    </row>
    <row r="95" spans="3:24" x14ac:dyDescent="0.25">
      <c r="C95" s="1">
        <v>2.3616000000000002E-2</v>
      </c>
      <c r="D95" s="1"/>
      <c r="E95">
        <v>0.26729999999999998</v>
      </c>
      <c r="H95">
        <f t="shared" si="2"/>
        <v>35.424000000000007</v>
      </c>
      <c r="I95" s="1">
        <f t="shared" si="3"/>
        <v>0</v>
      </c>
      <c r="J95" s="1">
        <f>(I95/total!$H$196)/(LN(H95)-LN(H94))</f>
        <v>0</v>
      </c>
      <c r="L95" s="1"/>
      <c r="M95" s="1"/>
      <c r="Q95" s="1"/>
      <c r="R95" s="1"/>
      <c r="S95" s="1"/>
      <c r="T95" s="1"/>
      <c r="U95" s="1"/>
      <c r="V95" s="1"/>
      <c r="W95" s="1"/>
      <c r="X95" s="1"/>
    </row>
    <row r="96" spans="3:24" x14ac:dyDescent="0.25">
      <c r="C96" s="1">
        <v>2.4736000000000001E-2</v>
      </c>
      <c r="D96" s="1"/>
      <c r="E96">
        <v>0.23569999999999999</v>
      </c>
      <c r="H96">
        <f t="shared" si="2"/>
        <v>37.103999999999999</v>
      </c>
      <c r="I96" s="1">
        <f t="shared" si="3"/>
        <v>0</v>
      </c>
      <c r="J96" s="1">
        <f>(I96/total!$H$196)/(LN(H96)-LN(H95))</f>
        <v>0</v>
      </c>
      <c r="L96" s="1"/>
      <c r="M96" s="1"/>
      <c r="Q96" s="1"/>
      <c r="R96" s="1"/>
      <c r="S96" s="1"/>
      <c r="T96" s="1"/>
      <c r="U96" s="1"/>
      <c r="V96" s="1"/>
      <c r="W96" s="1"/>
      <c r="X96" s="1"/>
    </row>
    <row r="97" spans="3:24" x14ac:dyDescent="0.25">
      <c r="C97" s="1">
        <v>2.5909000000000001E-2</v>
      </c>
      <c r="D97" s="1"/>
      <c r="E97">
        <v>0.27739999999999998</v>
      </c>
      <c r="H97">
        <f t="shared" si="2"/>
        <v>38.863500000000002</v>
      </c>
      <c r="I97" s="1">
        <f t="shared" si="3"/>
        <v>0</v>
      </c>
      <c r="J97" s="1">
        <f>(I97/total!$H$196)/(LN(H97)-LN(H96))</f>
        <v>0</v>
      </c>
      <c r="L97" s="1"/>
      <c r="M97" s="1"/>
      <c r="Q97" s="1"/>
      <c r="R97" s="1"/>
      <c r="S97" s="1"/>
      <c r="T97" s="1"/>
      <c r="U97" s="1"/>
      <c r="V97" s="1"/>
      <c r="W97" s="1"/>
      <c r="X97" s="1"/>
    </row>
    <row r="98" spans="3:24" x14ac:dyDescent="0.25">
      <c r="C98" s="1">
        <v>2.7137999999999999E-2</v>
      </c>
      <c r="D98" s="1"/>
      <c r="E98">
        <v>0.25</v>
      </c>
      <c r="H98">
        <f t="shared" si="2"/>
        <v>40.707000000000001</v>
      </c>
      <c r="I98" s="1">
        <f t="shared" si="3"/>
        <v>0</v>
      </c>
      <c r="J98" s="1">
        <f>(I98/total!$H$196)/(LN(H98)-LN(H97))</f>
        <v>0</v>
      </c>
      <c r="L98" s="1"/>
      <c r="M98" s="1"/>
      <c r="Q98" s="1"/>
      <c r="R98" s="1"/>
      <c r="S98" s="1"/>
      <c r="T98" s="1"/>
      <c r="U98" s="1"/>
      <c r="V98" s="1"/>
      <c r="W98" s="1"/>
      <c r="X98" s="1"/>
    </row>
    <row r="99" spans="3:24" x14ac:dyDescent="0.25">
      <c r="C99" s="1">
        <v>2.8424999999999999E-2</v>
      </c>
      <c r="D99" s="1"/>
      <c r="E99">
        <v>0.22939999999999999</v>
      </c>
      <c r="H99">
        <f t="shared" si="2"/>
        <v>42.637499999999996</v>
      </c>
      <c r="I99" s="1">
        <f t="shared" si="3"/>
        <v>0</v>
      </c>
      <c r="J99" s="1">
        <f>(I99/total!$H$196)/(LN(H99)-LN(H98))</f>
        <v>0</v>
      </c>
      <c r="L99" s="1"/>
      <c r="M99" s="1"/>
      <c r="Q99" s="1"/>
      <c r="R99" s="1"/>
      <c r="S99" s="1"/>
      <c r="T99" s="1"/>
      <c r="U99" s="1"/>
      <c r="V99" s="1"/>
      <c r="W99" s="1"/>
      <c r="X99" s="1"/>
    </row>
    <row r="100" spans="3:24" x14ac:dyDescent="0.25">
      <c r="C100" s="1">
        <v>2.9773999999999998E-2</v>
      </c>
      <c r="D100" s="1"/>
      <c r="E100">
        <v>0.28870000000000001</v>
      </c>
      <c r="H100">
        <f t="shared" si="2"/>
        <v>44.661000000000001</v>
      </c>
      <c r="I100" s="1">
        <f t="shared" si="3"/>
        <v>0</v>
      </c>
      <c r="J100" s="1">
        <f>(I100/total!$H$196)/(LN(H100)-LN(H99))</f>
        <v>0</v>
      </c>
      <c r="L100" s="1"/>
      <c r="M100" s="1"/>
      <c r="Q100" s="1"/>
      <c r="R100" s="1"/>
      <c r="S100" s="1"/>
      <c r="T100" s="1"/>
      <c r="U100" s="1"/>
      <c r="V100" s="1"/>
      <c r="W100" s="1"/>
      <c r="X100" s="1"/>
    </row>
    <row r="101" spans="3:24" x14ac:dyDescent="0.25">
      <c r="C101" s="1">
        <v>3.1185999999999998E-2</v>
      </c>
      <c r="D101" s="1"/>
      <c r="E101">
        <v>0.35360000000000003</v>
      </c>
      <c r="H101">
        <f t="shared" si="2"/>
        <v>46.779000000000003</v>
      </c>
      <c r="I101" s="1">
        <f t="shared" si="3"/>
        <v>0</v>
      </c>
      <c r="J101" s="1">
        <f>(I101/total!$H$196)/(LN(H101)-LN(H100))</f>
        <v>0</v>
      </c>
      <c r="L101" s="1"/>
      <c r="M101" s="1"/>
      <c r="Q101" s="1"/>
      <c r="R101" s="1"/>
      <c r="S101" s="1"/>
      <c r="T101" s="1"/>
      <c r="U101" s="1"/>
      <c r="V101" s="1"/>
      <c r="W101" s="1"/>
      <c r="X101" s="1"/>
    </row>
    <row r="102" spans="3:24" x14ac:dyDescent="0.25">
      <c r="C102" s="1">
        <v>3.2665E-2</v>
      </c>
      <c r="D102" s="1"/>
      <c r="E102">
        <v>0.27739999999999998</v>
      </c>
      <c r="H102">
        <f t="shared" si="2"/>
        <v>48.997500000000002</v>
      </c>
      <c r="I102" s="1">
        <f t="shared" si="3"/>
        <v>0</v>
      </c>
      <c r="J102" s="1">
        <f>(I102/total!$H$196)/(LN(H102)-LN(H101))</f>
        <v>0</v>
      </c>
      <c r="L102" s="1"/>
      <c r="M102" s="1"/>
      <c r="Q102" s="1"/>
      <c r="R102" s="1"/>
      <c r="S102" s="1"/>
      <c r="T102" s="1"/>
      <c r="U102" s="1"/>
      <c r="V102" s="1"/>
      <c r="W102" s="1"/>
      <c r="X102" s="1"/>
    </row>
    <row r="103" spans="3:24" x14ac:dyDescent="0.25">
      <c r="C103" s="1">
        <v>3.4215000000000002E-2</v>
      </c>
      <c r="D103" s="1"/>
      <c r="E103">
        <v>0.31619999999999998</v>
      </c>
      <c r="H103">
        <f t="shared" si="2"/>
        <v>51.322500000000005</v>
      </c>
      <c r="I103" s="1">
        <f t="shared" si="3"/>
        <v>0</v>
      </c>
      <c r="J103" s="1">
        <f>(I103/total!$H$196)/(LN(H103)-LN(H102))</f>
        <v>0</v>
      </c>
      <c r="L103" s="1"/>
      <c r="M103" s="1"/>
      <c r="Q103" s="1"/>
      <c r="R103" s="1"/>
      <c r="S103" s="1"/>
      <c r="T103" s="1"/>
      <c r="U103" s="1"/>
      <c r="V103" s="1"/>
      <c r="W103" s="1"/>
      <c r="X103" s="1"/>
    </row>
    <row r="104" spans="3:24" x14ac:dyDescent="0.25">
      <c r="C104" s="1">
        <v>3.5838000000000002E-2</v>
      </c>
      <c r="D104" s="1"/>
      <c r="E104">
        <v>0.28870000000000001</v>
      </c>
      <c r="H104">
        <f t="shared" si="2"/>
        <v>53.756999999999998</v>
      </c>
      <c r="I104" s="1">
        <f t="shared" si="3"/>
        <v>0</v>
      </c>
      <c r="J104" s="1">
        <f>(I104/total!$H$196)/(LN(H104)-LN(H103))</f>
        <v>0</v>
      </c>
      <c r="L104" s="1"/>
      <c r="M104" s="1"/>
      <c r="Q104" s="1"/>
      <c r="R104" s="1"/>
      <c r="S104" s="1"/>
      <c r="T104" s="1"/>
      <c r="U104" s="1"/>
      <c r="V104" s="1"/>
      <c r="W104" s="1"/>
      <c r="X104" s="1"/>
    </row>
    <row r="105" spans="3:24" x14ac:dyDescent="0.25">
      <c r="C105" s="1">
        <v>3.7537000000000001E-2</v>
      </c>
      <c r="D105" s="1"/>
      <c r="E105">
        <v>0.30149999999999999</v>
      </c>
      <c r="H105">
        <f t="shared" si="2"/>
        <v>56.305500000000002</v>
      </c>
      <c r="I105" s="1">
        <f t="shared" si="3"/>
        <v>0</v>
      </c>
      <c r="J105" s="1">
        <f>(I105/total!$H$196)/(LN(H105)-LN(H104))</f>
        <v>0</v>
      </c>
      <c r="L105" s="1"/>
      <c r="M105" s="1"/>
      <c r="Q105" s="1"/>
      <c r="R105" s="1"/>
      <c r="S105" s="1"/>
      <c r="T105" s="1"/>
      <c r="U105" s="1"/>
      <c r="V105" s="1"/>
      <c r="W105" s="1"/>
      <c r="X105" s="1"/>
    </row>
    <row r="106" spans="3:24" x14ac:dyDescent="0.25">
      <c r="C106" s="1">
        <v>3.9317999999999999E-2</v>
      </c>
      <c r="D106" s="1"/>
      <c r="E106">
        <v>0.35360000000000003</v>
      </c>
      <c r="H106">
        <f t="shared" si="2"/>
        <v>58.977000000000004</v>
      </c>
      <c r="I106" s="1">
        <f t="shared" si="3"/>
        <v>0</v>
      </c>
      <c r="J106" s="1">
        <f>(I106/total!$H$196)/(LN(H106)-LN(H105))</f>
        <v>0</v>
      </c>
      <c r="L106" s="1"/>
      <c r="M106" s="1"/>
      <c r="Q106" s="1"/>
      <c r="R106" s="1"/>
      <c r="S106" s="1"/>
      <c r="T106" s="1"/>
      <c r="U106" s="1"/>
      <c r="V106" s="1"/>
      <c r="W106" s="1"/>
      <c r="X106" s="1"/>
    </row>
    <row r="107" spans="3:24" x14ac:dyDescent="0.25">
      <c r="C107" s="1">
        <v>4.1182999999999997E-2</v>
      </c>
      <c r="D107" s="1"/>
      <c r="E107">
        <v>0.378</v>
      </c>
      <c r="H107">
        <f t="shared" si="2"/>
        <v>61.774499999999996</v>
      </c>
      <c r="I107" s="1">
        <f t="shared" si="3"/>
        <v>0</v>
      </c>
      <c r="J107" s="1">
        <f>(I107/total!$H$196)/(LN(H107)-LN(H106))</f>
        <v>0</v>
      </c>
      <c r="L107" s="1"/>
      <c r="M107" s="1"/>
      <c r="Q107" s="1"/>
      <c r="R107" s="1"/>
      <c r="S107" s="1"/>
      <c r="T107" s="1"/>
      <c r="U107" s="1"/>
      <c r="V107" s="1"/>
      <c r="W107" s="1"/>
      <c r="X107" s="1"/>
    </row>
    <row r="108" spans="3:24" x14ac:dyDescent="0.25">
      <c r="C108" s="1">
        <v>4.3137000000000002E-2</v>
      </c>
      <c r="D108" s="1"/>
      <c r="E108">
        <v>0.35360000000000003</v>
      </c>
      <c r="H108">
        <f t="shared" si="2"/>
        <v>64.705500000000001</v>
      </c>
      <c r="I108" s="1">
        <f t="shared" si="3"/>
        <v>0</v>
      </c>
      <c r="J108" s="1">
        <f>(I108/total!$H$196)/(LN(H108)-LN(H107))</f>
        <v>0</v>
      </c>
      <c r="L108" s="1"/>
      <c r="M108" s="1"/>
      <c r="Q108" s="1"/>
      <c r="R108" s="1"/>
      <c r="S108" s="1"/>
      <c r="T108" s="1"/>
      <c r="U108" s="1"/>
      <c r="V108" s="1"/>
      <c r="W108" s="1"/>
      <c r="X108" s="1"/>
    </row>
    <row r="109" spans="3:24" x14ac:dyDescent="0.25">
      <c r="C109" s="1">
        <v>4.5183000000000001E-2</v>
      </c>
      <c r="D109" s="1"/>
      <c r="E109">
        <v>0.35360000000000003</v>
      </c>
      <c r="H109">
        <f t="shared" si="2"/>
        <v>67.774500000000003</v>
      </c>
      <c r="I109" s="1">
        <f t="shared" si="3"/>
        <v>0</v>
      </c>
      <c r="J109" s="1">
        <f>(I109/total!$H$196)/(LN(H109)-LN(H108))</f>
        <v>0</v>
      </c>
      <c r="L109" s="1"/>
      <c r="M109" s="1"/>
      <c r="Q109" s="1"/>
      <c r="R109" s="1"/>
      <c r="S109" s="1"/>
      <c r="T109" s="1"/>
      <c r="U109" s="1"/>
      <c r="V109" s="1"/>
      <c r="W109" s="1"/>
      <c r="X109" s="1"/>
    </row>
    <row r="110" spans="3:24" x14ac:dyDescent="0.25">
      <c r="C110" s="1">
        <v>4.7326E-2</v>
      </c>
      <c r="D110" s="1"/>
      <c r="E110">
        <v>0.70709999999999995</v>
      </c>
      <c r="H110">
        <f t="shared" si="2"/>
        <v>70.98899999999999</v>
      </c>
      <c r="I110" s="1">
        <f t="shared" si="3"/>
        <v>0</v>
      </c>
      <c r="J110" s="1">
        <f>(I110/total!$H$196)/(LN(H110)-LN(H109))</f>
        <v>0</v>
      </c>
      <c r="L110" s="1"/>
      <c r="M110" s="1"/>
      <c r="Q110" s="1"/>
      <c r="R110" s="1"/>
      <c r="S110" s="1"/>
      <c r="T110" s="1"/>
      <c r="U110" s="1"/>
      <c r="V110" s="1"/>
      <c r="W110" s="1"/>
      <c r="X110" s="1"/>
    </row>
    <row r="111" spans="3:24" x14ac:dyDescent="0.25">
      <c r="C111" s="1">
        <v>4.9570999999999997E-2</v>
      </c>
      <c r="D111" s="1"/>
      <c r="E111">
        <v>0.35360000000000003</v>
      </c>
      <c r="H111">
        <f t="shared" si="2"/>
        <v>74.356499999999997</v>
      </c>
      <c r="I111" s="1">
        <f t="shared" si="3"/>
        <v>0</v>
      </c>
      <c r="J111" s="1">
        <f>(I111/total!$H$196)/(LN(H111)-LN(H110))</f>
        <v>0</v>
      </c>
      <c r="L111" s="1"/>
      <c r="M111" s="1"/>
      <c r="Q111" s="1"/>
      <c r="R111" s="1"/>
      <c r="S111" s="1"/>
      <c r="T111" s="1"/>
      <c r="U111" s="1"/>
      <c r="V111" s="1"/>
      <c r="W111" s="1"/>
      <c r="X111" s="1"/>
    </row>
    <row r="112" spans="3:24" x14ac:dyDescent="0.25">
      <c r="C112" s="1">
        <v>5.1922000000000003E-2</v>
      </c>
      <c r="D112" s="1"/>
      <c r="E112">
        <v>0.5</v>
      </c>
      <c r="H112">
        <f t="shared" si="2"/>
        <v>77.88300000000001</v>
      </c>
      <c r="I112" s="1">
        <f t="shared" si="3"/>
        <v>0</v>
      </c>
      <c r="J112" s="1">
        <f>(I112/total!$H$196)/(LN(H112)-LN(H111))</f>
        <v>0</v>
      </c>
      <c r="L112" s="1"/>
      <c r="M112" s="1"/>
      <c r="Q112" s="1"/>
      <c r="R112" s="1"/>
      <c r="S112" s="1"/>
      <c r="T112" s="1"/>
      <c r="U112" s="1"/>
      <c r="V112" s="1"/>
      <c r="W112" s="1"/>
      <c r="X112" s="1"/>
    </row>
    <row r="113" spans="3:24" x14ac:dyDescent="0.25">
      <c r="C113" s="1">
        <v>5.4385000000000003E-2</v>
      </c>
      <c r="D113" s="1"/>
      <c r="E113">
        <v>0.5</v>
      </c>
      <c r="H113">
        <f t="shared" si="2"/>
        <v>81.577500000000001</v>
      </c>
      <c r="I113" s="1">
        <f t="shared" si="3"/>
        <v>0</v>
      </c>
      <c r="J113" s="1">
        <f>(I113/total!$H$196)/(LN(H113)-LN(H112))</f>
        <v>0</v>
      </c>
      <c r="L113" s="1"/>
      <c r="M113" s="1"/>
      <c r="Q113" s="1"/>
      <c r="R113" s="1"/>
      <c r="S113" s="1"/>
      <c r="T113" s="1"/>
      <c r="U113" s="1"/>
      <c r="V113" s="1"/>
      <c r="W113" s="1"/>
      <c r="X113" s="1"/>
    </row>
    <row r="114" spans="3:24" x14ac:dyDescent="0.25">
      <c r="C114" s="1">
        <v>5.6965000000000002E-2</v>
      </c>
      <c r="D114" s="1"/>
      <c r="E114">
        <v>0.5</v>
      </c>
      <c r="H114">
        <f t="shared" si="2"/>
        <v>85.447500000000005</v>
      </c>
      <c r="I114" s="1">
        <f t="shared" si="3"/>
        <v>0</v>
      </c>
      <c r="J114" s="1">
        <f>(I114/total!$H$196)/(LN(H114)-LN(H113))</f>
        <v>0</v>
      </c>
      <c r="L114" s="1"/>
      <c r="M114" s="1"/>
      <c r="Q114" s="1"/>
      <c r="R114" s="1"/>
      <c r="S114" s="1"/>
      <c r="T114" s="1"/>
      <c r="U114" s="1"/>
      <c r="V114" s="1"/>
      <c r="W114" s="1"/>
      <c r="X114" s="1"/>
    </row>
    <row r="115" spans="3:24" x14ac:dyDescent="0.25">
      <c r="C115" s="1">
        <v>5.9666999999999998E-2</v>
      </c>
      <c r="D115" s="1"/>
      <c r="E115">
        <v>0.5</v>
      </c>
      <c r="H115">
        <f t="shared" si="2"/>
        <v>89.500500000000002</v>
      </c>
      <c r="I115" s="1">
        <f t="shared" si="3"/>
        <v>0</v>
      </c>
      <c r="J115" s="1">
        <f>(I115/total!$H$196)/(LN(H115)-LN(H114))</f>
        <v>0</v>
      </c>
      <c r="L115" s="1"/>
      <c r="M115" s="1"/>
      <c r="Q115" s="1"/>
      <c r="R115" s="1"/>
      <c r="S115" s="1"/>
      <c r="T115" s="1"/>
      <c r="U115" s="1"/>
      <c r="V115" s="1"/>
      <c r="W115" s="1"/>
      <c r="X115" s="1"/>
    </row>
    <row r="116" spans="3:24" x14ac:dyDescent="0.25">
      <c r="C116" s="1">
        <v>6.2496999999999997E-2</v>
      </c>
      <c r="D116" s="1"/>
      <c r="E116">
        <v>0.378</v>
      </c>
      <c r="H116">
        <f t="shared" si="2"/>
        <v>93.745499999999993</v>
      </c>
      <c r="I116" s="1">
        <f t="shared" si="3"/>
        <v>0</v>
      </c>
      <c r="J116" s="1">
        <f>(I116/total!$H$196)/(LN(H116)-LN(H115))</f>
        <v>0</v>
      </c>
      <c r="L116" s="1"/>
      <c r="M116" s="1"/>
      <c r="Q116" s="1"/>
      <c r="R116" s="1"/>
      <c r="S116" s="1"/>
      <c r="T116" s="1"/>
      <c r="U116" s="1"/>
      <c r="V116" s="1"/>
      <c r="W116" s="1"/>
      <c r="X116" s="1"/>
    </row>
    <row r="117" spans="3:24" x14ac:dyDescent="0.25">
      <c r="C117" s="1">
        <v>6.5461000000000005E-2</v>
      </c>
      <c r="D117" s="1"/>
      <c r="E117">
        <v>0.70709999999999995</v>
      </c>
      <c r="H117">
        <f t="shared" si="2"/>
        <v>98.191500000000019</v>
      </c>
      <c r="I117" s="1">
        <f t="shared" si="3"/>
        <v>0</v>
      </c>
      <c r="J117" s="1">
        <f>(I117/total!$H$196)/(LN(H117)-LN(H116))</f>
        <v>0</v>
      </c>
      <c r="L117" s="1"/>
      <c r="M117" s="1"/>
      <c r="Q117" s="1"/>
      <c r="R117" s="1"/>
      <c r="S117" s="1"/>
      <c r="T117" s="1"/>
      <c r="U117" s="1"/>
      <c r="V117" s="1"/>
      <c r="W117" s="1"/>
      <c r="X117" s="1"/>
    </row>
    <row r="118" spans="3:24" x14ac:dyDescent="0.25">
      <c r="C118" s="1">
        <v>6.8566000000000002E-2</v>
      </c>
      <c r="D118" s="1"/>
      <c r="E118">
        <v>1</v>
      </c>
      <c r="H118">
        <f t="shared" si="2"/>
        <v>102.84899999999999</v>
      </c>
      <c r="I118" s="1">
        <f t="shared" si="3"/>
        <v>0</v>
      </c>
      <c r="J118" s="1">
        <f>(I118/total!$H$196)/(LN(H118)-LN(H117))</f>
        <v>0</v>
      </c>
      <c r="L118" s="1"/>
      <c r="M118" s="1"/>
      <c r="Q118" s="1"/>
      <c r="R118" s="1"/>
      <c r="S118" s="1"/>
      <c r="T118" s="1"/>
      <c r="U118" s="1"/>
      <c r="V118" s="1"/>
      <c r="W118" s="1"/>
      <c r="X118" s="1"/>
    </row>
    <row r="119" spans="3:24" x14ac:dyDescent="0.25">
      <c r="C119" s="1">
        <v>7.1818999999999994E-2</v>
      </c>
      <c r="D119" s="1"/>
      <c r="E119">
        <v>0.57740000000000002</v>
      </c>
      <c r="H119">
        <f t="shared" si="2"/>
        <v>107.7285</v>
      </c>
      <c r="I119" s="1">
        <f t="shared" si="3"/>
        <v>0</v>
      </c>
      <c r="J119" s="1">
        <f>(I119/total!$H$196)/(LN(H119)-LN(H118))</f>
        <v>0</v>
      </c>
      <c r="L119" s="1"/>
      <c r="M119" s="1"/>
      <c r="Q119" s="1"/>
      <c r="R119" s="1"/>
      <c r="S119" s="1"/>
      <c r="T119" s="1"/>
      <c r="U119" s="1"/>
      <c r="V119" s="1"/>
      <c r="W119" s="1"/>
      <c r="X119" s="1"/>
    </row>
    <row r="120" spans="3:24" x14ac:dyDescent="0.25">
      <c r="C120" s="1">
        <v>7.5225E-2</v>
      </c>
      <c r="D120" s="1"/>
      <c r="E120">
        <v>0</v>
      </c>
      <c r="H120">
        <f t="shared" si="2"/>
        <v>112.83750000000001</v>
      </c>
      <c r="I120" s="1">
        <f t="shared" si="3"/>
        <v>0</v>
      </c>
      <c r="J120" s="1">
        <f>(I120/total!$H$196)/(LN(H120)-LN(H119))</f>
        <v>0</v>
      </c>
      <c r="L120" s="1"/>
      <c r="M120" s="1"/>
      <c r="Q120" s="1"/>
      <c r="R120" s="1"/>
      <c r="S120" s="1"/>
      <c r="T120" s="1"/>
      <c r="U120" s="1"/>
      <c r="V120" s="1"/>
      <c r="W120" s="1"/>
      <c r="X120" s="1"/>
    </row>
    <row r="121" spans="3:24" x14ac:dyDescent="0.25">
      <c r="C121" s="1">
        <v>7.8794000000000003E-2</v>
      </c>
      <c r="D121" s="1"/>
      <c r="E121">
        <v>0.70709999999999995</v>
      </c>
      <c r="H121">
        <f t="shared" si="2"/>
        <v>118.191</v>
      </c>
      <c r="I121" s="1">
        <f t="shared" si="3"/>
        <v>0</v>
      </c>
      <c r="J121" s="1">
        <f>(I121/total!$H$196)/(LN(H121)-LN(H120))</f>
        <v>0</v>
      </c>
      <c r="L121" s="1"/>
      <c r="M121" s="1"/>
      <c r="Q121" s="1"/>
      <c r="R121" s="1"/>
      <c r="S121" s="1"/>
      <c r="T121" s="1"/>
      <c r="U121" s="1"/>
      <c r="V121" s="1"/>
      <c r="W121" s="1"/>
      <c r="X121" s="1"/>
    </row>
    <row r="122" spans="3:24" x14ac:dyDescent="0.25">
      <c r="C122" s="1">
        <v>8.2530999999999993E-2</v>
      </c>
      <c r="D122" s="1"/>
      <c r="E122">
        <v>0.57740000000000002</v>
      </c>
      <c r="H122">
        <f t="shared" si="2"/>
        <v>123.79649999999999</v>
      </c>
      <c r="I122" s="1">
        <f t="shared" si="3"/>
        <v>0</v>
      </c>
      <c r="J122" s="1">
        <f>(I122/total!$H$196)/(LN(H122)-LN(H121))</f>
        <v>0</v>
      </c>
      <c r="L122" s="1"/>
      <c r="M122" s="1"/>
      <c r="Q122" s="1"/>
      <c r="R122" s="1"/>
      <c r="S122" s="1"/>
      <c r="T122" s="1"/>
      <c r="U122" s="1"/>
      <c r="V122" s="1"/>
      <c r="W122" s="1"/>
      <c r="X122" s="1"/>
    </row>
    <row r="123" spans="3:24" x14ac:dyDescent="0.25">
      <c r="C123" s="1">
        <v>8.6445999999999995E-2</v>
      </c>
      <c r="D123" s="1"/>
      <c r="E123">
        <v>0.5</v>
      </c>
      <c r="H123">
        <f t="shared" si="2"/>
        <v>129.66899999999998</v>
      </c>
      <c r="I123" s="1">
        <f t="shared" si="3"/>
        <v>0</v>
      </c>
      <c r="J123" s="1">
        <f>(I123/total!$H$196)/(LN(H123)-LN(H122))</f>
        <v>0</v>
      </c>
      <c r="L123" s="1"/>
      <c r="M123" s="1"/>
      <c r="Q123" s="1"/>
      <c r="R123" s="1"/>
      <c r="S123" s="1"/>
      <c r="T123" s="1"/>
      <c r="U123" s="1"/>
      <c r="V123" s="1"/>
      <c r="W123" s="1"/>
      <c r="X123" s="1"/>
    </row>
    <row r="124" spans="3:24" x14ac:dyDescent="0.25">
      <c r="C124" s="1">
        <v>9.0546000000000001E-2</v>
      </c>
      <c r="D124" s="1"/>
      <c r="E124">
        <v>0.70709999999999995</v>
      </c>
      <c r="H124">
        <f t="shared" si="2"/>
        <v>135.81899999999999</v>
      </c>
      <c r="I124" s="1">
        <f t="shared" si="3"/>
        <v>0</v>
      </c>
      <c r="J124" s="1">
        <f>(I124/total!$H$196)/(LN(H124)-LN(H123))</f>
        <v>0</v>
      </c>
      <c r="L124" s="1"/>
      <c r="M124" s="1"/>
      <c r="Q124" s="1"/>
      <c r="R124" s="1"/>
      <c r="S124" s="1"/>
      <c r="T124" s="1"/>
      <c r="U124" s="1"/>
      <c r="V124" s="1"/>
      <c r="W124" s="1"/>
      <c r="X124" s="1"/>
    </row>
    <row r="125" spans="3:24" x14ac:dyDescent="0.25">
      <c r="C125" s="1">
        <v>9.4840999999999995E-2</v>
      </c>
      <c r="D125" s="1"/>
      <c r="E125">
        <v>0.70709999999999995</v>
      </c>
      <c r="H125">
        <f t="shared" si="2"/>
        <v>142.26149999999998</v>
      </c>
      <c r="I125" s="1">
        <f t="shared" si="3"/>
        <v>0</v>
      </c>
      <c r="J125" s="1">
        <f>(I125/total!$H$196)/(LN(H125)-LN(H124))</f>
        <v>0</v>
      </c>
      <c r="L125" s="1"/>
      <c r="M125" s="1"/>
      <c r="Q125" s="1"/>
      <c r="R125" s="1"/>
      <c r="S125" s="1"/>
      <c r="T125" s="1"/>
      <c r="U125" s="1"/>
      <c r="V125" s="1"/>
      <c r="W125" s="1"/>
      <c r="X125" s="1"/>
    </row>
    <row r="126" spans="3:24" x14ac:dyDescent="0.25">
      <c r="C126" s="1">
        <v>9.9339999999999998E-2</v>
      </c>
      <c r="D126" s="1"/>
      <c r="E126">
        <v>0.70709999999999995</v>
      </c>
      <c r="H126">
        <f t="shared" si="2"/>
        <v>149.01</v>
      </c>
      <c r="I126" s="1">
        <f t="shared" si="3"/>
        <v>0</v>
      </c>
      <c r="J126" s="1">
        <f>(I126/total!$H$196)/(LN(H126)-LN(H125))</f>
        <v>0</v>
      </c>
      <c r="L126" s="1"/>
      <c r="M126" s="1"/>
      <c r="Q126" s="1"/>
      <c r="R126" s="1"/>
      <c r="S126" s="1"/>
      <c r="T126" s="1"/>
      <c r="U126" s="1"/>
      <c r="V126" s="1"/>
      <c r="W126" s="1"/>
      <c r="X126" s="1"/>
    </row>
    <row r="127" spans="3:24" x14ac:dyDescent="0.25">
      <c r="C127" s="1">
        <v>0.10405</v>
      </c>
      <c r="D127" s="1"/>
      <c r="E127">
        <v>0.57740000000000002</v>
      </c>
      <c r="H127">
        <f t="shared" si="2"/>
        <v>156.07500000000002</v>
      </c>
      <c r="I127" s="1">
        <f t="shared" si="3"/>
        <v>0</v>
      </c>
      <c r="J127" s="1">
        <f>(I127/total!$H$196)/(LN(H127)-LN(H126))</f>
        <v>0</v>
      </c>
      <c r="L127" s="1"/>
      <c r="M127" s="1"/>
      <c r="Q127" s="1"/>
      <c r="R127" s="1"/>
      <c r="S127" s="1"/>
      <c r="T127" s="1"/>
      <c r="U127" s="1"/>
      <c r="V127" s="1"/>
      <c r="W127" s="1"/>
      <c r="X127" s="1"/>
    </row>
    <row r="128" spans="3:24" x14ac:dyDescent="0.25">
      <c r="C128" s="1">
        <v>0.10899</v>
      </c>
      <c r="D128" s="1"/>
      <c r="E128">
        <v>0.5</v>
      </c>
      <c r="H128">
        <f t="shared" si="2"/>
        <v>163.48499999999999</v>
      </c>
      <c r="I128" s="1">
        <f t="shared" si="3"/>
        <v>0</v>
      </c>
      <c r="J128" s="1">
        <f>(I128/total!$H$196)/(LN(H128)-LN(H127))</f>
        <v>0</v>
      </c>
      <c r="L128" s="1"/>
      <c r="M128" s="1"/>
      <c r="Q128" s="1"/>
      <c r="R128" s="1"/>
      <c r="S128" s="1"/>
      <c r="T128" s="1"/>
      <c r="U128" s="1"/>
      <c r="V128" s="1"/>
      <c r="W128" s="1"/>
      <c r="X128" s="1"/>
    </row>
    <row r="129" spans="3:24" x14ac:dyDescent="0.25">
      <c r="C129" s="1">
        <v>0.11416</v>
      </c>
      <c r="D129" s="1"/>
      <c r="E129">
        <v>0</v>
      </c>
      <c r="H129">
        <f t="shared" si="2"/>
        <v>171.24</v>
      </c>
      <c r="I129" s="1">
        <f t="shared" si="3"/>
        <v>0</v>
      </c>
      <c r="J129" s="1">
        <f>(I129/total!$H$196)/(LN(H129)-LN(H128))</f>
        <v>0</v>
      </c>
      <c r="L129" s="1"/>
      <c r="M129" s="1"/>
      <c r="Q129" s="1"/>
      <c r="R129" s="1"/>
      <c r="S129" s="1"/>
      <c r="T129" s="1"/>
      <c r="U129" s="1"/>
      <c r="V129" s="1"/>
      <c r="W129" s="1"/>
      <c r="X129" s="1"/>
    </row>
    <row r="130" spans="3:24" x14ac:dyDescent="0.25">
      <c r="C130" s="1">
        <v>0.11957</v>
      </c>
      <c r="D130" s="1"/>
      <c r="E130">
        <v>0.57740000000000002</v>
      </c>
      <c r="H130">
        <f t="shared" si="2"/>
        <v>179.35499999999999</v>
      </c>
      <c r="I130" s="1">
        <f t="shared" si="3"/>
        <v>0</v>
      </c>
      <c r="J130" s="1">
        <f>(I130/total!$H$196)/(LN(H130)-LN(H129))</f>
        <v>0</v>
      </c>
      <c r="L130" s="1"/>
      <c r="M130" s="1"/>
      <c r="Q130" s="1"/>
      <c r="R130" s="1"/>
      <c r="S130" s="1"/>
      <c r="T130" s="1"/>
      <c r="U130" s="1"/>
      <c r="V130" s="1"/>
      <c r="W130" s="1"/>
      <c r="X130" s="1"/>
    </row>
    <row r="131" spans="3:24" x14ac:dyDescent="0.25">
      <c r="C131" s="1">
        <v>0.12523999999999999</v>
      </c>
      <c r="D131" s="1"/>
      <c r="E131">
        <v>0</v>
      </c>
      <c r="H131">
        <f t="shared" si="2"/>
        <v>187.85999999999999</v>
      </c>
      <c r="I131" s="1">
        <f t="shared" si="3"/>
        <v>0</v>
      </c>
      <c r="J131" s="1">
        <f>(I131/total!$H$196)/(LN(H131)-LN(H130))</f>
        <v>0</v>
      </c>
      <c r="L131" s="1"/>
      <c r="M131" s="1"/>
      <c r="Q131" s="1"/>
      <c r="R131" s="1"/>
      <c r="S131" s="1"/>
      <c r="T131" s="1"/>
      <c r="U131" s="1"/>
      <c r="V131" s="1"/>
      <c r="W131" s="1"/>
      <c r="X131" s="1"/>
    </row>
    <row r="132" spans="3:24" x14ac:dyDescent="0.25">
      <c r="C132" s="1">
        <v>0.13117999999999999</v>
      </c>
      <c r="D132" s="1"/>
      <c r="E132">
        <v>1</v>
      </c>
      <c r="H132">
        <f t="shared" si="2"/>
        <v>196.77</v>
      </c>
      <c r="I132" s="1">
        <f t="shared" si="3"/>
        <v>0</v>
      </c>
      <c r="J132" s="1">
        <f>(I132/total!$H$196)/(LN(H132)-LN(H131))</f>
        <v>0</v>
      </c>
      <c r="L132" s="1"/>
      <c r="M132" s="1"/>
      <c r="Q132" s="1"/>
      <c r="R132" s="1"/>
      <c r="S132" s="1"/>
      <c r="T132" s="1"/>
      <c r="U132" s="1"/>
      <c r="V132" s="1"/>
      <c r="W132" s="1"/>
      <c r="X132" s="1"/>
    </row>
    <row r="133" spans="3:24" x14ac:dyDescent="0.25">
      <c r="C133" s="1">
        <v>0.13741</v>
      </c>
      <c r="D133" s="1"/>
      <c r="E133">
        <v>0</v>
      </c>
      <c r="H133">
        <f t="shared" si="2"/>
        <v>206.11499999999998</v>
      </c>
      <c r="I133" s="1">
        <f t="shared" si="3"/>
        <v>0</v>
      </c>
      <c r="J133" s="1">
        <f>(I133/total!$H$196)/(LN(H133)-LN(H132))</f>
        <v>0</v>
      </c>
      <c r="L133" s="1"/>
      <c r="M133" s="1"/>
      <c r="Q133" s="1"/>
      <c r="R133" s="1"/>
      <c r="S133" s="1"/>
      <c r="T133" s="1"/>
      <c r="U133" s="1"/>
      <c r="V133" s="1"/>
      <c r="W133" s="1"/>
      <c r="X133" s="1"/>
    </row>
    <row r="134" spans="3:24" x14ac:dyDescent="0.25">
      <c r="C134" s="1">
        <v>0.14391999999999999</v>
      </c>
      <c r="D134" s="1"/>
      <c r="E134">
        <v>0</v>
      </c>
      <c r="H134">
        <f t="shared" ref="H134:H191" si="4">(C134*3/2)*1000</f>
        <v>215.88</v>
      </c>
      <c r="I134" s="1">
        <f t="shared" si="3"/>
        <v>0</v>
      </c>
      <c r="J134" s="1">
        <f>(I134/total!$H$196)/(LN(H134)-LN(H133))</f>
        <v>0</v>
      </c>
      <c r="L134" s="1"/>
      <c r="M134" s="1"/>
      <c r="Q134" s="1"/>
      <c r="R134" s="1"/>
      <c r="S134" s="1"/>
      <c r="T134" s="1"/>
      <c r="U134" s="1"/>
      <c r="V134" s="1"/>
      <c r="W134" s="1"/>
      <c r="X134" s="1"/>
    </row>
    <row r="135" spans="3:24" x14ac:dyDescent="0.25">
      <c r="C135" s="1">
        <v>0.15075</v>
      </c>
      <c r="D135" s="1"/>
      <c r="E135">
        <v>0</v>
      </c>
      <c r="H135">
        <f t="shared" si="4"/>
        <v>226.125</v>
      </c>
      <c r="I135" s="1">
        <f t="shared" ref="I135:I191" si="5">D135*H135</f>
        <v>0</v>
      </c>
      <c r="J135" s="1">
        <f>(I135/total!$H$196)/(LN(H135)-LN(H134))</f>
        <v>0</v>
      </c>
      <c r="L135" s="1"/>
      <c r="M135" s="1"/>
      <c r="Q135" s="1"/>
      <c r="R135" s="1"/>
      <c r="S135" s="1"/>
      <c r="T135" s="1"/>
      <c r="U135" s="1"/>
      <c r="V135" s="1"/>
      <c r="W135" s="1"/>
      <c r="X135" s="1"/>
    </row>
    <row r="136" spans="3:24" x14ac:dyDescent="0.25">
      <c r="C136" s="1">
        <v>0.15790000000000001</v>
      </c>
      <c r="D136" s="1"/>
      <c r="E136">
        <v>0</v>
      </c>
      <c r="H136">
        <f t="shared" si="4"/>
        <v>236.85</v>
      </c>
      <c r="I136" s="1">
        <f t="shared" si="5"/>
        <v>0</v>
      </c>
      <c r="J136" s="1">
        <f>(I136/total!$H$196)/(LN(H136)-LN(H135))</f>
        <v>0</v>
      </c>
      <c r="L136" s="1"/>
      <c r="M136" s="1"/>
      <c r="Q136" s="1"/>
      <c r="R136" s="1"/>
      <c r="S136" s="1"/>
      <c r="T136" s="1"/>
      <c r="U136" s="1"/>
      <c r="V136" s="1"/>
      <c r="W136" s="1"/>
      <c r="X136" s="1"/>
    </row>
    <row r="137" spans="3:24" x14ac:dyDescent="0.25">
      <c r="C137" s="1">
        <v>0.16539000000000001</v>
      </c>
      <c r="D137" s="1"/>
      <c r="E137">
        <v>0</v>
      </c>
      <c r="H137">
        <f t="shared" si="4"/>
        <v>248.08500000000001</v>
      </c>
      <c r="I137" s="1">
        <f t="shared" si="5"/>
        <v>0</v>
      </c>
      <c r="J137" s="1">
        <f>(I137/total!$H$196)/(LN(H137)-LN(H136))</f>
        <v>0</v>
      </c>
      <c r="L137" s="1"/>
      <c r="M137" s="1"/>
      <c r="Q137" s="1"/>
      <c r="R137" s="1"/>
      <c r="S137" s="1"/>
      <c r="T137" s="1"/>
      <c r="U137" s="1"/>
      <c r="V137" s="1"/>
      <c r="W137" s="1"/>
      <c r="X137" s="1"/>
    </row>
    <row r="138" spans="3:24" x14ac:dyDescent="0.25">
      <c r="C138" s="1">
        <v>0.17324000000000001</v>
      </c>
      <c r="D138" s="1"/>
      <c r="E138">
        <v>0</v>
      </c>
      <c r="H138">
        <f t="shared" si="4"/>
        <v>259.85999999999996</v>
      </c>
      <c r="I138" s="1">
        <f t="shared" si="5"/>
        <v>0</v>
      </c>
      <c r="J138" s="1">
        <f>(I138/total!$H$196)/(LN(H138)-LN(H137))</f>
        <v>0</v>
      </c>
      <c r="L138" s="1"/>
      <c r="M138" s="1"/>
      <c r="Q138" s="1"/>
      <c r="R138" s="1"/>
      <c r="S138" s="1"/>
      <c r="T138" s="1"/>
      <c r="U138" s="1"/>
      <c r="V138" s="1"/>
      <c r="W138" s="1"/>
      <c r="X138" s="1"/>
    </row>
    <row r="139" spans="3:24" x14ac:dyDescent="0.25">
      <c r="C139" s="1">
        <v>0.18146000000000001</v>
      </c>
      <c r="D139" s="1"/>
      <c r="E139">
        <v>0</v>
      </c>
      <c r="H139">
        <f t="shared" si="4"/>
        <v>272.19000000000005</v>
      </c>
      <c r="I139" s="1">
        <f t="shared" si="5"/>
        <v>0</v>
      </c>
      <c r="J139" s="1">
        <f>(I139/total!$H$196)/(LN(H139)-LN(H138))</f>
        <v>0</v>
      </c>
      <c r="L139" s="1"/>
      <c r="M139" s="1"/>
      <c r="Q139" s="1"/>
      <c r="R139" s="1"/>
      <c r="S139" s="1"/>
      <c r="T139" s="1"/>
      <c r="U139" s="1"/>
      <c r="V139" s="1"/>
      <c r="W139" s="1"/>
      <c r="X139" s="1"/>
    </row>
    <row r="140" spans="3:24" x14ac:dyDescent="0.25">
      <c r="C140" s="1">
        <v>0.19006000000000001</v>
      </c>
      <c r="D140" s="1"/>
      <c r="E140">
        <v>0</v>
      </c>
      <c r="H140">
        <f t="shared" si="4"/>
        <v>285.09000000000003</v>
      </c>
      <c r="I140" s="1">
        <f t="shared" si="5"/>
        <v>0</v>
      </c>
      <c r="J140" s="1">
        <f>(I140/total!$H$196)/(LN(H140)-LN(H139))</f>
        <v>0</v>
      </c>
      <c r="L140" s="1"/>
      <c r="M140" s="1"/>
      <c r="Q140" s="1"/>
      <c r="R140" s="1"/>
      <c r="S140" s="1"/>
      <c r="T140" s="1"/>
      <c r="U140" s="1"/>
      <c r="V140" s="1"/>
      <c r="W140" s="1"/>
      <c r="X140" s="1"/>
    </row>
    <row r="141" spans="3:24" x14ac:dyDescent="0.25">
      <c r="C141" s="1">
        <v>0.19908000000000001</v>
      </c>
      <c r="D141" s="1"/>
      <c r="E141">
        <v>0</v>
      </c>
      <c r="H141">
        <f t="shared" si="4"/>
        <v>298.62</v>
      </c>
      <c r="I141" s="1">
        <f t="shared" si="5"/>
        <v>0</v>
      </c>
      <c r="J141" s="1">
        <f>(I141/total!$H$196)/(LN(H141)-LN(H140))</f>
        <v>0</v>
      </c>
      <c r="L141" s="1"/>
      <c r="M141" s="1"/>
      <c r="Q141" s="1"/>
      <c r="R141" s="1"/>
      <c r="S141" s="1"/>
      <c r="T141" s="1"/>
      <c r="U141" s="1"/>
      <c r="V141" s="1"/>
      <c r="W141" s="1"/>
      <c r="X141" s="1"/>
    </row>
    <row r="142" spans="3:24" x14ac:dyDescent="0.25">
      <c r="C142" s="1">
        <v>0.20852000000000001</v>
      </c>
      <c r="D142" s="1"/>
      <c r="E142">
        <v>0</v>
      </c>
      <c r="H142">
        <f t="shared" si="4"/>
        <v>312.78000000000003</v>
      </c>
      <c r="I142" s="1">
        <f t="shared" si="5"/>
        <v>0</v>
      </c>
      <c r="J142" s="1">
        <f>(I142/total!$H$196)/(LN(H142)-LN(H141))</f>
        <v>0</v>
      </c>
      <c r="L142" s="1"/>
      <c r="M142" s="1"/>
      <c r="Q142" s="1"/>
      <c r="R142" s="1"/>
      <c r="S142" s="1"/>
      <c r="T142" s="1"/>
      <c r="U142" s="1"/>
      <c r="V142" s="1"/>
      <c r="W142" s="1"/>
      <c r="X142" s="1"/>
    </row>
    <row r="143" spans="3:24" x14ac:dyDescent="0.25">
      <c r="C143" s="1">
        <v>0.21840999999999999</v>
      </c>
      <c r="D143" s="1"/>
      <c r="E143">
        <v>0</v>
      </c>
      <c r="H143">
        <f t="shared" si="4"/>
        <v>327.61500000000001</v>
      </c>
      <c r="I143" s="1">
        <f t="shared" si="5"/>
        <v>0</v>
      </c>
      <c r="J143" s="1">
        <f>(I143/total!$H$196)/(LN(H143)-LN(H142))</f>
        <v>0</v>
      </c>
      <c r="L143" s="1"/>
      <c r="M143" s="1"/>
      <c r="Q143" s="1"/>
      <c r="R143" s="1"/>
      <c r="S143" s="1"/>
      <c r="T143" s="1"/>
      <c r="U143" s="1"/>
      <c r="V143" s="1"/>
      <c r="W143" s="1"/>
      <c r="X143" s="1"/>
    </row>
    <row r="144" spans="3:24" x14ac:dyDescent="0.25">
      <c r="C144" s="1">
        <v>0.22877</v>
      </c>
      <c r="D144" s="1"/>
      <c r="E144">
        <v>0</v>
      </c>
      <c r="H144">
        <f t="shared" si="4"/>
        <v>343.15499999999997</v>
      </c>
      <c r="I144" s="1">
        <f t="shared" si="5"/>
        <v>0</v>
      </c>
      <c r="J144" s="1">
        <f>(I144/total!$H$196)/(LN(H144)-LN(H143))</f>
        <v>0</v>
      </c>
      <c r="L144" s="1"/>
      <c r="M144" s="1"/>
      <c r="Q144" s="1"/>
      <c r="R144" s="1"/>
      <c r="S144" s="1"/>
      <c r="T144" s="1"/>
      <c r="U144" s="1"/>
      <c r="V144" s="1"/>
      <c r="W144" s="1"/>
      <c r="X144" s="1"/>
    </row>
    <row r="145" spans="3:24" x14ac:dyDescent="0.25">
      <c r="C145" s="1">
        <v>0.23962</v>
      </c>
      <c r="D145" s="1"/>
      <c r="E145">
        <v>0</v>
      </c>
      <c r="H145">
        <f t="shared" si="4"/>
        <v>359.43</v>
      </c>
      <c r="I145" s="1">
        <f t="shared" si="5"/>
        <v>0</v>
      </c>
      <c r="J145" s="1">
        <f>(I145/total!$H$196)/(LN(H145)-LN(H144))</f>
        <v>0</v>
      </c>
      <c r="L145" s="1"/>
      <c r="M145" s="1"/>
      <c r="Q145" s="1"/>
      <c r="R145" s="1"/>
      <c r="S145" s="1"/>
      <c r="T145" s="1"/>
      <c r="U145" s="1"/>
      <c r="V145" s="1"/>
      <c r="W145" s="1"/>
      <c r="X145" s="1"/>
    </row>
    <row r="146" spans="3:24" x14ac:dyDescent="0.25">
      <c r="C146" s="1">
        <v>0.25098999999999999</v>
      </c>
      <c r="D146" s="1"/>
      <c r="E146">
        <v>0</v>
      </c>
      <c r="H146">
        <f t="shared" si="4"/>
        <v>376.48499999999996</v>
      </c>
      <c r="I146" s="1">
        <f t="shared" si="5"/>
        <v>0</v>
      </c>
      <c r="J146" s="1">
        <f>(I146/total!$H$196)/(LN(H146)-LN(H145))</f>
        <v>0</v>
      </c>
      <c r="L146" s="1"/>
      <c r="M146" s="1"/>
      <c r="Q146" s="1"/>
      <c r="R146" s="1"/>
      <c r="S146" s="1"/>
      <c r="T146" s="1"/>
      <c r="U146" s="1"/>
      <c r="V146" s="1"/>
      <c r="W146" s="1"/>
      <c r="X146" s="1"/>
    </row>
    <row r="147" spans="3:24" x14ac:dyDescent="0.25">
      <c r="C147" s="1">
        <v>0.26289000000000001</v>
      </c>
      <c r="D147" s="1"/>
      <c r="E147">
        <v>0</v>
      </c>
      <c r="H147">
        <f t="shared" si="4"/>
        <v>394.33499999999998</v>
      </c>
      <c r="I147" s="1">
        <f t="shared" si="5"/>
        <v>0</v>
      </c>
      <c r="J147" s="1">
        <f>(I147/total!$H$196)/(LN(H147)-LN(H146))</f>
        <v>0</v>
      </c>
      <c r="L147" s="1"/>
      <c r="M147" s="1"/>
      <c r="Q147" s="1"/>
      <c r="R147" s="1"/>
      <c r="S147" s="1"/>
      <c r="T147" s="1"/>
      <c r="U147" s="1"/>
      <c r="V147" s="1"/>
      <c r="W147" s="1"/>
      <c r="X147" s="1"/>
    </row>
    <row r="148" spans="3:24" x14ac:dyDescent="0.25">
      <c r="C148" s="1">
        <v>0.27535999999999999</v>
      </c>
      <c r="D148" s="1"/>
      <c r="E148">
        <v>0</v>
      </c>
      <c r="H148">
        <f t="shared" si="4"/>
        <v>413.03999999999996</v>
      </c>
      <c r="I148" s="1">
        <f t="shared" si="5"/>
        <v>0</v>
      </c>
      <c r="J148" s="1">
        <f>(I148/total!$H$196)/(LN(H148)-LN(H147))</f>
        <v>0</v>
      </c>
      <c r="L148" s="1"/>
      <c r="M148" s="1"/>
      <c r="Q148" s="1"/>
      <c r="R148" s="1"/>
      <c r="S148" s="1"/>
      <c r="T148" s="1"/>
      <c r="U148" s="1"/>
      <c r="V148" s="1"/>
      <c r="W148" s="1"/>
      <c r="X148" s="1"/>
    </row>
    <row r="149" spans="3:24" x14ac:dyDescent="0.25">
      <c r="C149" s="1">
        <v>0.28843000000000002</v>
      </c>
      <c r="D149" s="1"/>
      <c r="E149">
        <v>0</v>
      </c>
      <c r="H149">
        <f t="shared" si="4"/>
        <v>432.64500000000004</v>
      </c>
      <c r="I149" s="1">
        <f t="shared" si="5"/>
        <v>0</v>
      </c>
      <c r="J149" s="1">
        <f>(I149/total!$H$196)/(LN(H149)-LN(H148))</f>
        <v>0</v>
      </c>
      <c r="L149" s="1"/>
      <c r="M149" s="1"/>
      <c r="Q149" s="1"/>
      <c r="R149" s="1"/>
      <c r="S149" s="1"/>
      <c r="T149" s="1"/>
      <c r="U149" s="1"/>
      <c r="V149" s="1"/>
      <c r="W149" s="1"/>
      <c r="X149" s="1"/>
    </row>
    <row r="150" spans="3:24" x14ac:dyDescent="0.25">
      <c r="C150" s="1">
        <v>0.30210999999999999</v>
      </c>
      <c r="D150" s="1"/>
      <c r="E150">
        <v>0</v>
      </c>
      <c r="H150">
        <f t="shared" si="4"/>
        <v>453.16499999999996</v>
      </c>
      <c r="I150" s="1">
        <f t="shared" si="5"/>
        <v>0</v>
      </c>
      <c r="J150" s="1">
        <f>(I150/total!$H$196)/(LN(H150)-LN(H149))</f>
        <v>0</v>
      </c>
      <c r="L150" s="1"/>
      <c r="M150" s="1"/>
      <c r="Q150" s="1"/>
      <c r="R150" s="1"/>
      <c r="S150" s="1"/>
      <c r="T150" s="1"/>
      <c r="U150" s="1"/>
      <c r="V150" s="1"/>
      <c r="W150" s="1"/>
      <c r="X150" s="1"/>
    </row>
    <row r="151" spans="3:24" x14ac:dyDescent="0.25">
      <c r="C151" s="1">
        <v>0.31644</v>
      </c>
      <c r="D151" s="1"/>
      <c r="E151">
        <v>0</v>
      </c>
      <c r="H151">
        <f t="shared" si="4"/>
        <v>474.65999999999997</v>
      </c>
      <c r="I151" s="1">
        <f t="shared" si="5"/>
        <v>0</v>
      </c>
      <c r="J151" s="1">
        <f>(I151/total!$H$196)/(LN(H151)-LN(H150))</f>
        <v>0</v>
      </c>
      <c r="L151" s="1"/>
      <c r="M151" s="1"/>
      <c r="Q151" s="1"/>
      <c r="R151" s="1"/>
      <c r="S151" s="1"/>
      <c r="T151" s="1"/>
      <c r="U151" s="1"/>
      <c r="V151" s="1"/>
      <c r="W151" s="1"/>
      <c r="X151" s="1"/>
    </row>
    <row r="152" spans="3:24" x14ac:dyDescent="0.25">
      <c r="C152" s="1">
        <v>0.33145000000000002</v>
      </c>
      <c r="D152" s="1"/>
      <c r="E152">
        <v>0</v>
      </c>
      <c r="H152">
        <f t="shared" si="4"/>
        <v>497.17500000000001</v>
      </c>
      <c r="I152" s="1">
        <f t="shared" si="5"/>
        <v>0</v>
      </c>
      <c r="J152" s="1">
        <f>(I152/total!$H$196)/(LN(H152)-LN(H151))</f>
        <v>0</v>
      </c>
      <c r="L152" s="1"/>
      <c r="M152" s="1"/>
      <c r="Q152" s="1"/>
      <c r="R152" s="1"/>
      <c r="S152" s="1"/>
      <c r="T152" s="1"/>
      <c r="U152" s="1"/>
      <c r="V152" s="1"/>
      <c r="W152" s="1"/>
      <c r="X152" s="1"/>
    </row>
    <row r="153" spans="3:24" x14ac:dyDescent="0.25">
      <c r="C153" s="1">
        <v>0.34716999999999998</v>
      </c>
      <c r="D153" s="1"/>
      <c r="E153">
        <v>0</v>
      </c>
      <c r="H153">
        <f t="shared" si="4"/>
        <v>520.755</v>
      </c>
      <c r="I153" s="1">
        <f t="shared" si="5"/>
        <v>0</v>
      </c>
      <c r="J153" s="1">
        <f>(I153/total!$H$196)/(LN(H153)-LN(H152))</f>
        <v>0</v>
      </c>
      <c r="L153" s="1"/>
      <c r="M153" s="1"/>
      <c r="Q153" s="1"/>
      <c r="R153" s="1"/>
      <c r="S153" s="1"/>
      <c r="T153" s="1"/>
      <c r="U153" s="1"/>
      <c r="V153" s="1"/>
      <c r="W153" s="1"/>
      <c r="X153" s="1"/>
    </row>
    <row r="154" spans="3:24" x14ac:dyDescent="0.25">
      <c r="C154" s="1">
        <v>0.36364000000000002</v>
      </c>
      <c r="D154" s="1"/>
      <c r="E154">
        <v>0</v>
      </c>
      <c r="H154">
        <f t="shared" si="4"/>
        <v>545.46</v>
      </c>
      <c r="I154" s="1">
        <f t="shared" si="5"/>
        <v>0</v>
      </c>
      <c r="J154" s="1">
        <f>(I154/total!$H$196)/(LN(H154)-LN(H153))</f>
        <v>0</v>
      </c>
      <c r="L154" s="1"/>
      <c r="M154" s="1"/>
      <c r="Q154" s="1"/>
      <c r="R154" s="1"/>
      <c r="S154" s="1"/>
      <c r="T154" s="1"/>
      <c r="U154" s="1"/>
      <c r="V154" s="1"/>
      <c r="W154" s="1"/>
      <c r="X154" s="1"/>
    </row>
    <row r="155" spans="3:24" x14ac:dyDescent="0.25">
      <c r="C155" s="1">
        <v>0.38089000000000001</v>
      </c>
      <c r="D155" s="1"/>
      <c r="E155">
        <v>0</v>
      </c>
      <c r="H155">
        <f t="shared" si="4"/>
        <v>571.33500000000004</v>
      </c>
      <c r="I155" s="1">
        <f t="shared" si="5"/>
        <v>0</v>
      </c>
      <c r="J155" s="1">
        <f>(I155/total!$H$196)/(LN(H155)-LN(H154))</f>
        <v>0</v>
      </c>
      <c r="L155" s="1"/>
      <c r="M155" s="1"/>
      <c r="Q155" s="1"/>
      <c r="R155" s="1"/>
      <c r="S155" s="1"/>
      <c r="T155" s="1"/>
      <c r="U155" s="1"/>
      <c r="V155" s="1"/>
      <c r="W155" s="1"/>
      <c r="X155" s="1"/>
    </row>
    <row r="156" spans="3:24" x14ac:dyDescent="0.25">
      <c r="C156" s="1">
        <v>0.39895000000000003</v>
      </c>
      <c r="D156" s="1"/>
      <c r="E156">
        <v>0</v>
      </c>
      <c r="H156">
        <f t="shared" si="4"/>
        <v>598.42499999999995</v>
      </c>
      <c r="I156" s="1">
        <f t="shared" si="5"/>
        <v>0</v>
      </c>
      <c r="J156" s="1">
        <f>(I156/total!$H$196)/(LN(H156)-LN(H155))</f>
        <v>0</v>
      </c>
      <c r="L156" s="1"/>
      <c r="M156" s="1"/>
      <c r="Q156" s="1"/>
      <c r="R156" s="1"/>
      <c r="S156" s="1"/>
      <c r="T156" s="1"/>
      <c r="U156" s="1"/>
      <c r="V156" s="1"/>
      <c r="W156" s="1"/>
      <c r="X156" s="1"/>
    </row>
    <row r="157" spans="3:24" x14ac:dyDescent="0.25">
      <c r="C157" s="1">
        <v>0.41787999999999997</v>
      </c>
      <c r="D157" s="1"/>
      <c r="E157">
        <v>0</v>
      </c>
      <c r="H157">
        <f t="shared" si="4"/>
        <v>626.81999999999994</v>
      </c>
      <c r="I157" s="1">
        <f t="shared" si="5"/>
        <v>0</v>
      </c>
      <c r="J157" s="1">
        <f>(I157/total!$H$196)/(LN(H157)-LN(H156))</f>
        <v>0</v>
      </c>
      <c r="L157" s="1"/>
      <c r="M157" s="1"/>
      <c r="Q157" s="1"/>
      <c r="R157" s="1"/>
      <c r="S157" s="1"/>
      <c r="T157" s="1"/>
      <c r="U157" s="1"/>
      <c r="V157" s="1"/>
      <c r="W157" s="1"/>
      <c r="X157" s="1"/>
    </row>
    <row r="158" spans="3:24" x14ac:dyDescent="0.25">
      <c r="C158" s="1">
        <v>0.43769999999999998</v>
      </c>
      <c r="D158" s="1"/>
      <c r="E158">
        <v>0</v>
      </c>
      <c r="H158">
        <f t="shared" si="4"/>
        <v>656.55</v>
      </c>
      <c r="I158" s="1">
        <f t="shared" si="5"/>
        <v>0</v>
      </c>
      <c r="J158" s="1">
        <f>(I158/total!$H$196)/(LN(H158)-LN(H157))</f>
        <v>0</v>
      </c>
      <c r="L158" s="1"/>
      <c r="M158" s="1"/>
      <c r="Q158" s="1"/>
      <c r="R158" s="1"/>
      <c r="S158" s="1"/>
      <c r="T158" s="1"/>
      <c r="U158" s="1"/>
      <c r="V158" s="1"/>
      <c r="W158" s="1"/>
      <c r="X158" s="1"/>
    </row>
    <row r="159" spans="3:24" x14ac:dyDescent="0.25">
      <c r="C159" s="1">
        <v>0.45845999999999998</v>
      </c>
      <c r="D159" s="1"/>
      <c r="E159">
        <v>0</v>
      </c>
      <c r="H159">
        <f t="shared" si="4"/>
        <v>687.68999999999994</v>
      </c>
      <c r="I159" s="1">
        <f t="shared" si="5"/>
        <v>0</v>
      </c>
      <c r="J159" s="1">
        <f>(I159/total!$H$196)/(LN(H159)-LN(H158))</f>
        <v>0</v>
      </c>
      <c r="L159" s="1"/>
      <c r="M159" s="1"/>
      <c r="Q159" s="1"/>
      <c r="R159" s="1"/>
      <c r="S159" s="1"/>
      <c r="T159" s="1"/>
      <c r="U159" s="1"/>
      <c r="V159" s="1"/>
      <c r="W159" s="1"/>
      <c r="X159" s="1"/>
    </row>
    <row r="160" spans="3:24" x14ac:dyDescent="0.25">
      <c r="C160" s="1">
        <v>0.48021000000000003</v>
      </c>
      <c r="D160" s="1"/>
      <c r="E160">
        <v>0</v>
      </c>
      <c r="H160">
        <f t="shared" si="4"/>
        <v>720.31500000000005</v>
      </c>
      <c r="I160" s="1">
        <f t="shared" si="5"/>
        <v>0</v>
      </c>
      <c r="J160" s="1">
        <f>(I160/total!$H$196)/(LN(H160)-LN(H159))</f>
        <v>0</v>
      </c>
      <c r="L160" s="1"/>
      <c r="M160" s="1"/>
      <c r="Q160" s="1"/>
      <c r="R160" s="1"/>
      <c r="S160" s="1"/>
      <c r="T160" s="1"/>
      <c r="U160" s="1"/>
      <c r="V160" s="1"/>
      <c r="W160" s="1"/>
      <c r="X160" s="1"/>
    </row>
    <row r="161" spans="3:24" x14ac:dyDescent="0.25">
      <c r="C161" s="1">
        <v>0.50297999999999998</v>
      </c>
      <c r="D161" s="1"/>
      <c r="E161">
        <v>0</v>
      </c>
      <c r="H161">
        <f t="shared" si="4"/>
        <v>754.47</v>
      </c>
      <c r="I161" s="1">
        <f t="shared" si="5"/>
        <v>0</v>
      </c>
      <c r="J161" s="1">
        <f>(I161/total!$H$196)/(LN(H161)-LN(H160))</f>
        <v>0</v>
      </c>
      <c r="L161" s="1"/>
      <c r="M161" s="1"/>
      <c r="Q161" s="1"/>
      <c r="R161" s="1"/>
      <c r="S161" s="1"/>
      <c r="T161" s="1"/>
      <c r="U161" s="1"/>
      <c r="V161" s="1"/>
      <c r="W161" s="1"/>
      <c r="X161" s="1"/>
    </row>
    <row r="162" spans="3:24" x14ac:dyDescent="0.25">
      <c r="C162" s="1">
        <v>0.52683999999999997</v>
      </c>
      <c r="D162" s="1"/>
      <c r="E162">
        <v>0</v>
      </c>
      <c r="H162">
        <f t="shared" si="4"/>
        <v>790.26</v>
      </c>
      <c r="I162" s="1">
        <f t="shared" si="5"/>
        <v>0</v>
      </c>
      <c r="J162" s="1">
        <f>(I162/total!$H$196)/(LN(H162)-LN(H161))</f>
        <v>0</v>
      </c>
      <c r="L162" s="1"/>
      <c r="M162" s="1"/>
      <c r="Q162" s="1"/>
      <c r="R162" s="1"/>
      <c r="S162" s="1"/>
      <c r="T162" s="1"/>
      <c r="U162" s="1"/>
      <c r="V162" s="1"/>
      <c r="W162" s="1"/>
      <c r="X162" s="1"/>
    </row>
    <row r="163" spans="3:24" x14ac:dyDescent="0.25">
      <c r="C163" s="1">
        <v>0.55183000000000004</v>
      </c>
      <c r="D163" s="1"/>
      <c r="E163">
        <v>0</v>
      </c>
      <c r="H163">
        <f t="shared" si="4"/>
        <v>827.74500000000012</v>
      </c>
      <c r="I163" s="1">
        <f t="shared" si="5"/>
        <v>0</v>
      </c>
      <c r="J163" s="1">
        <f>(I163/total!$H$196)/(LN(H163)-LN(H162))</f>
        <v>0</v>
      </c>
      <c r="L163" s="1"/>
      <c r="M163" s="1"/>
      <c r="Q163" s="1"/>
      <c r="R163" s="1"/>
      <c r="S163" s="1"/>
      <c r="T163" s="1"/>
      <c r="U163" s="1"/>
      <c r="V163" s="1"/>
      <c r="W163" s="1"/>
      <c r="X163" s="1"/>
    </row>
    <row r="164" spans="3:24" x14ac:dyDescent="0.25">
      <c r="C164" s="1">
        <v>0.57801000000000002</v>
      </c>
      <c r="D164" s="1"/>
      <c r="E164">
        <v>0</v>
      </c>
      <c r="H164">
        <f t="shared" si="4"/>
        <v>867.0150000000001</v>
      </c>
      <c r="I164" s="1">
        <f t="shared" si="5"/>
        <v>0</v>
      </c>
      <c r="J164" s="1">
        <f>(I164/total!$H$196)/(LN(H164)-LN(H163))</f>
        <v>0</v>
      </c>
      <c r="L164" s="1"/>
      <c r="M164" s="1"/>
      <c r="Q164" s="1"/>
      <c r="R164" s="1"/>
      <c r="S164" s="1"/>
      <c r="T164" s="1"/>
      <c r="U164" s="1"/>
      <c r="V164" s="1"/>
      <c r="W164" s="1"/>
      <c r="X164" s="1"/>
    </row>
    <row r="165" spans="3:24" x14ac:dyDescent="0.25">
      <c r="C165" s="1">
        <v>0.60541999999999996</v>
      </c>
      <c r="D165" s="1"/>
      <c r="E165">
        <v>0</v>
      </c>
      <c r="H165">
        <f t="shared" si="4"/>
        <v>908.12999999999988</v>
      </c>
      <c r="I165" s="1">
        <f t="shared" si="5"/>
        <v>0</v>
      </c>
      <c r="J165" s="1">
        <f>(I165/total!$H$196)/(LN(H165)-LN(H164))</f>
        <v>0</v>
      </c>
      <c r="L165" s="1"/>
      <c r="M165" s="1"/>
      <c r="Q165" s="1"/>
      <c r="R165" s="1"/>
      <c r="S165" s="1"/>
      <c r="T165" s="1"/>
      <c r="U165" s="1"/>
      <c r="V165" s="1"/>
      <c r="W165" s="1"/>
      <c r="X165" s="1"/>
    </row>
    <row r="166" spans="3:24" x14ac:dyDescent="0.25">
      <c r="C166" s="1">
        <v>0.63414000000000004</v>
      </c>
      <c r="D166" s="1"/>
      <c r="E166">
        <v>0</v>
      </c>
      <c r="H166">
        <f t="shared" si="4"/>
        <v>951.21000000000015</v>
      </c>
      <c r="I166" s="1">
        <f t="shared" si="5"/>
        <v>0</v>
      </c>
      <c r="J166" s="1">
        <f>(I166/total!$H$196)/(LN(H166)-LN(H165))</f>
        <v>0</v>
      </c>
      <c r="L166" s="1"/>
      <c r="M166" s="1"/>
      <c r="Q166" s="1"/>
      <c r="R166" s="1"/>
      <c r="S166" s="1"/>
      <c r="T166" s="1"/>
      <c r="U166" s="1"/>
      <c r="V166" s="1"/>
      <c r="W166" s="1"/>
      <c r="X166" s="1"/>
    </row>
    <row r="167" spans="3:24" x14ac:dyDescent="0.25">
      <c r="C167" s="1">
        <v>0.66422000000000003</v>
      </c>
      <c r="D167" s="1"/>
      <c r="E167">
        <v>0</v>
      </c>
      <c r="H167">
        <f t="shared" si="4"/>
        <v>996.33</v>
      </c>
      <c r="I167" s="1">
        <f t="shared" si="5"/>
        <v>0</v>
      </c>
      <c r="J167" s="1">
        <f>(I167/total!$H$196)/(LN(H167)-LN(H166))</f>
        <v>0</v>
      </c>
      <c r="L167" s="1"/>
      <c r="M167" s="1"/>
      <c r="Q167" s="1"/>
      <c r="R167" s="1"/>
      <c r="S167" s="1"/>
      <c r="T167" s="1"/>
      <c r="U167" s="1"/>
      <c r="V167" s="1"/>
      <c r="W167" s="1"/>
      <c r="X167" s="1"/>
    </row>
    <row r="168" spans="3:24" x14ac:dyDescent="0.25">
      <c r="C168" s="1">
        <v>0.69572999999999996</v>
      </c>
      <c r="D168" s="1"/>
      <c r="E168">
        <v>0</v>
      </c>
      <c r="H168">
        <f t="shared" si="4"/>
        <v>1043.5949999999998</v>
      </c>
      <c r="I168" s="1">
        <f t="shared" si="5"/>
        <v>0</v>
      </c>
      <c r="J168" s="1">
        <f>(I168/total!$H$196)/(LN(H168)-LN(H167))</f>
        <v>0</v>
      </c>
      <c r="L168" s="1"/>
      <c r="M168" s="1"/>
      <c r="Q168" s="1"/>
      <c r="R168" s="1"/>
      <c r="S168" s="1"/>
      <c r="T168" s="1"/>
      <c r="U168" s="1"/>
      <c r="V168" s="1"/>
      <c r="W168" s="1"/>
      <c r="X168" s="1"/>
    </row>
    <row r="169" spans="3:24" x14ac:dyDescent="0.25">
      <c r="C169" s="1">
        <v>0.72872999999999999</v>
      </c>
      <c r="D169" s="1"/>
      <c r="E169">
        <v>0</v>
      </c>
      <c r="H169">
        <f t="shared" si="4"/>
        <v>1093.095</v>
      </c>
      <c r="I169" s="1">
        <f t="shared" si="5"/>
        <v>0</v>
      </c>
      <c r="J169" s="1">
        <f>(I169/total!$H$196)/(LN(H169)-LN(H168))</f>
        <v>0</v>
      </c>
      <c r="L169" s="1"/>
      <c r="M169" s="1"/>
      <c r="Q169" s="1"/>
      <c r="R169" s="1"/>
      <c r="S169" s="1"/>
      <c r="T169" s="1"/>
      <c r="U169" s="1"/>
      <c r="V169" s="1"/>
      <c r="W169" s="1"/>
      <c r="X169" s="1"/>
    </row>
    <row r="170" spans="3:24" x14ac:dyDescent="0.25">
      <c r="C170" s="1">
        <v>0.76329999999999998</v>
      </c>
      <c r="D170" s="1"/>
      <c r="E170">
        <v>0</v>
      </c>
      <c r="H170">
        <f t="shared" si="4"/>
        <v>1144.9499999999998</v>
      </c>
      <c r="I170" s="1">
        <f t="shared" si="5"/>
        <v>0</v>
      </c>
      <c r="J170" s="1">
        <f>(I170/total!$H$196)/(LN(H170)-LN(H169))</f>
        <v>0</v>
      </c>
      <c r="L170" s="1"/>
      <c r="M170" s="1"/>
      <c r="Q170" s="1"/>
      <c r="R170" s="1"/>
      <c r="S170" s="1"/>
      <c r="T170" s="1"/>
      <c r="U170" s="1"/>
      <c r="V170" s="1"/>
      <c r="W170" s="1"/>
      <c r="X170" s="1"/>
    </row>
    <row r="171" spans="3:24" x14ac:dyDescent="0.25">
      <c r="C171" s="1">
        <v>0.79949999999999999</v>
      </c>
      <c r="D171" s="1"/>
      <c r="E171">
        <v>0</v>
      </c>
      <c r="H171">
        <f t="shared" si="4"/>
        <v>1199.25</v>
      </c>
      <c r="I171" s="1">
        <f t="shared" si="5"/>
        <v>0</v>
      </c>
      <c r="J171" s="1">
        <f>(I171/total!$H$196)/(LN(H171)-LN(H170))</f>
        <v>0</v>
      </c>
      <c r="L171" s="1"/>
      <c r="M171" s="1"/>
      <c r="Q171" s="1"/>
      <c r="R171" s="1"/>
      <c r="S171" s="1"/>
      <c r="T171" s="1"/>
      <c r="U171" s="1"/>
      <c r="V171" s="1"/>
      <c r="W171" s="1"/>
      <c r="X171" s="1"/>
    </row>
    <row r="172" spans="3:24" x14ac:dyDescent="0.25">
      <c r="C172" s="1">
        <v>0.83743000000000001</v>
      </c>
      <c r="D172" s="1"/>
      <c r="E172">
        <v>0</v>
      </c>
      <c r="H172">
        <f t="shared" si="4"/>
        <v>1256.145</v>
      </c>
      <c r="I172" s="1">
        <f t="shared" si="5"/>
        <v>0</v>
      </c>
      <c r="J172" s="1">
        <f>(I172/total!$H$196)/(LN(H172)-LN(H171))</f>
        <v>0</v>
      </c>
      <c r="L172" s="1"/>
      <c r="M172" s="1"/>
      <c r="Q172" s="1"/>
      <c r="R172" s="1"/>
      <c r="S172" s="1"/>
      <c r="T172" s="1"/>
      <c r="U172" s="1"/>
      <c r="V172" s="1"/>
      <c r="W172" s="1"/>
      <c r="X172" s="1"/>
    </row>
    <row r="173" spans="3:24" x14ac:dyDescent="0.25">
      <c r="C173" s="1">
        <v>0.87714999999999999</v>
      </c>
      <c r="D173" s="1"/>
      <c r="E173">
        <v>0</v>
      </c>
      <c r="H173">
        <f t="shared" si="4"/>
        <v>1315.7250000000001</v>
      </c>
      <c r="I173" s="1">
        <f t="shared" si="5"/>
        <v>0</v>
      </c>
      <c r="J173" s="1">
        <f>(I173/total!$H$196)/(LN(H173)-LN(H172))</f>
        <v>0</v>
      </c>
      <c r="L173" s="1"/>
      <c r="M173" s="1"/>
      <c r="Q173" s="1"/>
      <c r="R173" s="1"/>
      <c r="S173" s="1"/>
      <c r="T173" s="1"/>
      <c r="U173" s="1"/>
      <c r="V173" s="1"/>
      <c r="W173" s="1"/>
      <c r="X173" s="1"/>
    </row>
    <row r="174" spans="3:24" x14ac:dyDescent="0.25">
      <c r="C174" s="1">
        <v>0.91874999999999996</v>
      </c>
      <c r="D174" s="1"/>
      <c r="E174">
        <v>0</v>
      </c>
      <c r="H174">
        <f t="shared" si="4"/>
        <v>1378.1249999999998</v>
      </c>
      <c r="I174" s="1">
        <f t="shared" si="5"/>
        <v>0</v>
      </c>
      <c r="J174" s="1">
        <f>(I174/total!$H$196)/(LN(H174)-LN(H173))</f>
        <v>0</v>
      </c>
      <c r="L174" s="1"/>
      <c r="M174" s="1"/>
      <c r="Q174" s="1"/>
      <c r="R174" s="1"/>
      <c r="S174" s="1"/>
      <c r="T174" s="1"/>
      <c r="U174" s="1"/>
      <c r="V174" s="1"/>
      <c r="W174" s="1"/>
      <c r="X174" s="1"/>
    </row>
    <row r="175" spans="3:24" x14ac:dyDescent="0.25">
      <c r="C175" s="1">
        <v>0.96233000000000002</v>
      </c>
      <c r="D175" s="1"/>
      <c r="E175">
        <v>0</v>
      </c>
      <c r="H175">
        <f t="shared" si="4"/>
        <v>1443.4949999999999</v>
      </c>
      <c r="I175" s="1">
        <f t="shared" si="5"/>
        <v>0</v>
      </c>
      <c r="J175" s="1">
        <f>(I175/total!$H$196)/(LN(H175)-LN(H174))</f>
        <v>0</v>
      </c>
      <c r="L175" s="1"/>
      <c r="M175" s="1"/>
      <c r="Q175" s="1"/>
      <c r="R175" s="1"/>
      <c r="S175" s="1"/>
      <c r="T175" s="1"/>
      <c r="U175" s="1"/>
      <c r="V175" s="1"/>
      <c r="W175" s="1"/>
      <c r="X175" s="1"/>
    </row>
    <row r="176" spans="3:24" x14ac:dyDescent="0.25">
      <c r="C176" s="1">
        <v>1.008</v>
      </c>
      <c r="D176" s="1"/>
      <c r="E176">
        <v>0</v>
      </c>
      <c r="H176">
        <f t="shared" si="4"/>
        <v>1512</v>
      </c>
      <c r="I176" s="1">
        <f t="shared" si="5"/>
        <v>0</v>
      </c>
      <c r="J176" s="1">
        <f>(I176/total!$H$196)/(LN(H176)-LN(H175))</f>
        <v>0</v>
      </c>
      <c r="L176" s="1"/>
      <c r="M176" s="1"/>
      <c r="Q176" s="1"/>
      <c r="R176" s="1"/>
      <c r="S176" s="1"/>
      <c r="T176" s="1"/>
      <c r="U176" s="1"/>
      <c r="V176" s="1"/>
      <c r="W176" s="1"/>
      <c r="X176" s="1"/>
    </row>
    <row r="177" spans="3:24" x14ac:dyDescent="0.25">
      <c r="C177" s="1">
        <v>1.0558000000000001</v>
      </c>
      <c r="D177" s="1"/>
      <c r="E177">
        <v>0</v>
      </c>
      <c r="H177">
        <f t="shared" si="4"/>
        <v>1583.7</v>
      </c>
      <c r="I177" s="1">
        <f t="shared" si="5"/>
        <v>0</v>
      </c>
      <c r="J177" s="1">
        <f>(I177/total!$H$196)/(LN(H177)-LN(H176))</f>
        <v>0</v>
      </c>
      <c r="L177" s="1"/>
      <c r="M177" s="1"/>
      <c r="Q177" s="1"/>
      <c r="R177" s="1"/>
      <c r="S177" s="1"/>
      <c r="T177" s="1"/>
      <c r="U177" s="1"/>
      <c r="V177" s="1"/>
      <c r="W177" s="1"/>
      <c r="X177" s="1"/>
    </row>
    <row r="178" spans="3:24" x14ac:dyDescent="0.25">
      <c r="C178" s="1">
        <v>1.1059000000000001</v>
      </c>
      <c r="D178" s="1"/>
      <c r="E178">
        <v>0</v>
      </c>
      <c r="H178">
        <f t="shared" si="4"/>
        <v>1658.8500000000001</v>
      </c>
      <c r="I178" s="1">
        <f t="shared" si="5"/>
        <v>0</v>
      </c>
      <c r="J178" s="1">
        <f>(I178/total!$H$196)/(LN(H178)-LN(H177))</f>
        <v>0</v>
      </c>
      <c r="L178" s="1"/>
      <c r="M178" s="1"/>
      <c r="Q178" s="1"/>
      <c r="R178" s="1"/>
      <c r="S178" s="1"/>
      <c r="T178" s="1"/>
      <c r="U178" s="1"/>
      <c r="V178" s="1"/>
      <c r="W178" s="1"/>
      <c r="X178" s="1"/>
    </row>
    <row r="179" spans="3:24" x14ac:dyDescent="0.25">
      <c r="C179" s="1">
        <v>1.1583000000000001</v>
      </c>
      <c r="D179" s="1"/>
      <c r="E179">
        <v>0</v>
      </c>
      <c r="H179">
        <f t="shared" si="4"/>
        <v>1737.4500000000003</v>
      </c>
      <c r="I179" s="1">
        <f t="shared" si="5"/>
        <v>0</v>
      </c>
      <c r="J179" s="1">
        <f>(I179/total!$H$196)/(LN(H179)-LN(H178))</f>
        <v>0</v>
      </c>
      <c r="L179" s="1"/>
      <c r="M179" s="1"/>
      <c r="Q179" s="1"/>
      <c r="R179" s="1"/>
      <c r="S179" s="1"/>
      <c r="T179" s="1"/>
      <c r="U179" s="1"/>
      <c r="V179" s="1"/>
      <c r="W179" s="1"/>
      <c r="X179" s="1"/>
    </row>
    <row r="180" spans="3:24" x14ac:dyDescent="0.25">
      <c r="C180" s="1">
        <v>1.2133</v>
      </c>
      <c r="D180" s="1"/>
      <c r="E180">
        <v>0</v>
      </c>
      <c r="H180">
        <f t="shared" si="4"/>
        <v>1819.95</v>
      </c>
      <c r="I180" s="1">
        <f t="shared" si="5"/>
        <v>0</v>
      </c>
      <c r="J180" s="1">
        <f>(I180/total!$H$196)/(LN(H180)-LN(H179))</f>
        <v>0</v>
      </c>
      <c r="L180" s="1"/>
      <c r="M180" s="1"/>
      <c r="Q180" s="1"/>
      <c r="R180" s="1"/>
      <c r="S180" s="1"/>
      <c r="T180" s="1"/>
      <c r="U180" s="1"/>
      <c r="V180" s="1"/>
      <c r="W180" s="1"/>
      <c r="X180" s="1"/>
    </row>
    <row r="181" spans="3:24" x14ac:dyDescent="0.25">
      <c r="C181" s="1">
        <v>1.2707999999999999</v>
      </c>
      <c r="D181" s="1"/>
      <c r="E181">
        <v>0</v>
      </c>
      <c r="H181">
        <f t="shared" si="4"/>
        <v>1906.1999999999998</v>
      </c>
      <c r="I181" s="1">
        <f t="shared" si="5"/>
        <v>0</v>
      </c>
      <c r="J181" s="1">
        <f>(I181/total!$H$196)/(LN(H181)-LN(H180))</f>
        <v>0</v>
      </c>
      <c r="L181" s="1"/>
      <c r="M181" s="1"/>
      <c r="Q181" s="1"/>
      <c r="R181" s="1"/>
      <c r="S181" s="1"/>
      <c r="T181" s="1"/>
      <c r="U181" s="1"/>
      <c r="V181" s="1"/>
      <c r="W181" s="1"/>
      <c r="X181" s="1"/>
    </row>
    <row r="182" spans="3:24" x14ac:dyDescent="0.25">
      <c r="C182" s="1">
        <v>1.3310999999999999</v>
      </c>
      <c r="D182" s="1"/>
      <c r="E182">
        <v>0</v>
      </c>
      <c r="H182">
        <f t="shared" si="4"/>
        <v>1996.6499999999999</v>
      </c>
      <c r="I182" s="1">
        <f t="shared" si="5"/>
        <v>0</v>
      </c>
      <c r="J182" s="1">
        <f>(I182/total!$H$196)/(LN(H182)-LN(H181))</f>
        <v>0</v>
      </c>
      <c r="L182" s="1"/>
      <c r="M182" s="1"/>
      <c r="Q182" s="1"/>
      <c r="R182" s="1"/>
      <c r="S182" s="1"/>
      <c r="T182" s="1"/>
      <c r="U182" s="1"/>
      <c r="V182" s="1"/>
      <c r="W182" s="1"/>
      <c r="X182" s="1"/>
    </row>
    <row r="183" spans="3:24" x14ac:dyDescent="0.25">
      <c r="C183" s="1">
        <v>1.3942000000000001</v>
      </c>
      <c r="D183" s="1"/>
      <c r="E183">
        <v>0</v>
      </c>
      <c r="H183">
        <f t="shared" si="4"/>
        <v>2091.3000000000002</v>
      </c>
      <c r="I183" s="1">
        <f t="shared" si="5"/>
        <v>0</v>
      </c>
      <c r="J183" s="1">
        <f>(I183/total!$H$196)/(LN(H183)-LN(H182))</f>
        <v>0</v>
      </c>
      <c r="L183" s="1"/>
      <c r="M183" s="1"/>
      <c r="Q183" s="1"/>
      <c r="R183" s="1"/>
      <c r="S183" s="1"/>
      <c r="T183" s="1"/>
      <c r="U183" s="1"/>
      <c r="V183" s="1"/>
      <c r="W183" s="1"/>
      <c r="X183" s="1"/>
    </row>
    <row r="184" spans="3:24" x14ac:dyDescent="0.25">
      <c r="C184" s="1">
        <v>1.4603999999999999</v>
      </c>
      <c r="D184" s="1"/>
      <c r="E184">
        <v>0</v>
      </c>
      <c r="H184">
        <f t="shared" si="4"/>
        <v>2190.6</v>
      </c>
      <c r="I184" s="1">
        <f t="shared" si="5"/>
        <v>0</v>
      </c>
      <c r="J184" s="1">
        <f>(I184/total!$H$196)/(LN(H184)-LN(H183))</f>
        <v>0</v>
      </c>
      <c r="L184" s="1"/>
      <c r="M184" s="1"/>
      <c r="Q184" s="1"/>
      <c r="R184" s="1"/>
      <c r="S184" s="1"/>
      <c r="T184" s="1"/>
      <c r="U184" s="1"/>
      <c r="V184" s="1"/>
      <c r="W184" s="1"/>
      <c r="X184" s="1"/>
    </row>
    <row r="185" spans="3:24" x14ac:dyDescent="0.25">
      <c r="C185" s="1">
        <v>1.5296000000000001</v>
      </c>
      <c r="D185" s="1"/>
      <c r="E185">
        <v>0</v>
      </c>
      <c r="H185">
        <f t="shared" si="4"/>
        <v>2294.4</v>
      </c>
      <c r="I185" s="1">
        <f t="shared" si="5"/>
        <v>0</v>
      </c>
      <c r="J185" s="1">
        <f>(I185/total!$H$196)/(LN(H185)-LN(H184))</f>
        <v>0</v>
      </c>
      <c r="L185" s="1"/>
      <c r="M185" s="1"/>
      <c r="Q185" s="1"/>
      <c r="R185" s="1"/>
      <c r="S185" s="1"/>
      <c r="T185" s="1"/>
      <c r="U185" s="1"/>
      <c r="V185" s="1"/>
      <c r="W185" s="1"/>
      <c r="X185" s="1"/>
    </row>
    <row r="186" spans="3:24" x14ac:dyDescent="0.25">
      <c r="C186" s="1">
        <v>1.6022000000000001</v>
      </c>
      <c r="D186" s="1"/>
      <c r="E186">
        <v>0</v>
      </c>
      <c r="H186">
        <f t="shared" si="4"/>
        <v>2403.3000000000002</v>
      </c>
      <c r="I186" s="1">
        <f t="shared" si="5"/>
        <v>0</v>
      </c>
      <c r="J186" s="1">
        <f>(I186/total!$H$196)/(LN(H186)-LN(H185))</f>
        <v>0</v>
      </c>
      <c r="L186" s="1"/>
      <c r="M186" s="1"/>
      <c r="Q186" s="1"/>
      <c r="R186" s="1"/>
      <c r="S186" s="1"/>
      <c r="T186" s="1"/>
      <c r="U186" s="1"/>
      <c r="V186" s="1"/>
      <c r="W186" s="1"/>
      <c r="X186" s="1"/>
    </row>
    <row r="187" spans="3:24" x14ac:dyDescent="0.25">
      <c r="C187" s="1">
        <v>1.6781999999999999</v>
      </c>
      <c r="D187" s="1"/>
      <c r="E187">
        <v>0</v>
      </c>
      <c r="H187">
        <f t="shared" si="4"/>
        <v>2517.2999999999997</v>
      </c>
      <c r="I187" s="1">
        <f t="shared" si="5"/>
        <v>0</v>
      </c>
      <c r="J187" s="1">
        <f>(I187/total!$H$196)/(LN(H187)-LN(H186))</f>
        <v>0</v>
      </c>
      <c r="L187" s="1"/>
      <c r="M187" s="1"/>
      <c r="Q187" s="1"/>
      <c r="R187" s="1"/>
      <c r="S187" s="1"/>
      <c r="T187" s="1"/>
      <c r="U187" s="1"/>
      <c r="V187" s="1"/>
      <c r="W187" s="1"/>
      <c r="X187" s="1"/>
    </row>
    <row r="188" spans="3:24" x14ac:dyDescent="0.25">
      <c r="C188" s="1">
        <v>1.7578</v>
      </c>
      <c r="D188" s="1"/>
      <c r="E188">
        <v>0</v>
      </c>
      <c r="H188">
        <f t="shared" si="4"/>
        <v>2636.7000000000003</v>
      </c>
      <c r="I188" s="1">
        <f t="shared" si="5"/>
        <v>0</v>
      </c>
      <c r="J188" s="1">
        <f>(I188/total!$H$196)/(LN(H188)-LN(H187))</f>
        <v>0</v>
      </c>
      <c r="L188" s="1"/>
      <c r="M188" s="1"/>
      <c r="Q188" s="1"/>
      <c r="R188" s="1"/>
      <c r="S188" s="1"/>
      <c r="T188" s="1"/>
      <c r="U188" s="1"/>
      <c r="V188" s="1"/>
      <c r="W188" s="1"/>
      <c r="X188" s="1"/>
    </row>
    <row r="189" spans="3:24" x14ac:dyDescent="0.25">
      <c r="C189" s="1">
        <v>1.8411999999999999</v>
      </c>
      <c r="D189" s="1"/>
      <c r="E189">
        <v>0</v>
      </c>
      <c r="H189">
        <f t="shared" si="4"/>
        <v>2761.8</v>
      </c>
      <c r="I189" s="1">
        <f t="shared" si="5"/>
        <v>0</v>
      </c>
      <c r="J189" s="1">
        <f>(I189/total!$H$196)/(LN(H189)-LN(H188))</f>
        <v>0</v>
      </c>
      <c r="L189" s="1"/>
      <c r="M189" s="1"/>
      <c r="Q189" s="1"/>
      <c r="R189" s="1"/>
      <c r="S189" s="1"/>
      <c r="T189" s="1"/>
      <c r="U189" s="1"/>
      <c r="V189" s="1"/>
      <c r="W189" s="1"/>
      <c r="X189" s="1"/>
    </row>
    <row r="190" spans="3:24" x14ac:dyDescent="0.25">
      <c r="C190" s="1">
        <v>1.9285000000000001</v>
      </c>
      <c r="D190" s="1"/>
      <c r="E190">
        <v>0</v>
      </c>
      <c r="H190">
        <f t="shared" si="4"/>
        <v>2892.7500000000005</v>
      </c>
      <c r="I190" s="1">
        <f t="shared" si="5"/>
        <v>0</v>
      </c>
      <c r="J190" s="1">
        <f>(I190/total!$H$196)/(LN(H190)-LN(H189))</f>
        <v>0</v>
      </c>
      <c r="L190" s="1"/>
      <c r="M190" s="1"/>
      <c r="Q190" s="1"/>
      <c r="R190" s="1"/>
      <c r="S190" s="1"/>
      <c r="T190" s="1"/>
      <c r="U190" s="1"/>
      <c r="V190" s="1"/>
      <c r="W190" s="1"/>
      <c r="X190" s="1"/>
    </row>
    <row r="191" spans="3:24" x14ac:dyDescent="0.25">
      <c r="C191" s="1">
        <v>2.02</v>
      </c>
      <c r="D191" s="1"/>
      <c r="E191">
        <v>0</v>
      </c>
      <c r="H191">
        <f t="shared" si="4"/>
        <v>3030.0000000000005</v>
      </c>
      <c r="I191" s="1">
        <f t="shared" si="5"/>
        <v>0</v>
      </c>
      <c r="J191" s="1">
        <f>(I191/total!$H$196)/(LN(H191)-LN(H190))</f>
        <v>0</v>
      </c>
      <c r="L191" s="1"/>
      <c r="M191" s="1"/>
      <c r="Q191" s="1"/>
      <c r="R191" s="1"/>
      <c r="S191" s="1"/>
      <c r="T191" s="1"/>
      <c r="U191" s="1"/>
      <c r="V191" s="1"/>
      <c r="W191" s="1"/>
      <c r="X191" s="1"/>
    </row>
    <row r="192" spans="3:24" x14ac:dyDescent="0.25">
      <c r="Q192" s="1"/>
      <c r="R192" s="1"/>
      <c r="S192" s="1"/>
      <c r="T192" s="1"/>
      <c r="U192" s="1"/>
      <c r="V192" s="1"/>
      <c r="W192" s="1"/>
      <c r="X192" s="1"/>
    </row>
    <row r="193" spans="6:24" x14ac:dyDescent="0.25">
      <c r="Q193" s="1"/>
      <c r="R193" s="1"/>
      <c r="S193" s="1"/>
      <c r="T193" s="1"/>
      <c r="U193" s="1"/>
      <c r="V193" s="1"/>
      <c r="W193" s="1"/>
      <c r="X193" s="1"/>
    </row>
    <row r="194" spans="6:24" x14ac:dyDescent="0.25">
      <c r="L194" s="1"/>
      <c r="Q194" s="1"/>
      <c r="R194" s="1"/>
      <c r="S194" s="1"/>
      <c r="T194" s="1"/>
      <c r="U194" s="1"/>
      <c r="V194" s="1"/>
      <c r="W194" s="1"/>
      <c r="X194" s="1"/>
    </row>
    <row r="195" spans="6:24" x14ac:dyDescent="0.25">
      <c r="Q195" s="1"/>
      <c r="R195" s="1"/>
      <c r="S195" s="1"/>
      <c r="T195" s="1"/>
      <c r="U195" s="1"/>
      <c r="V195" s="1"/>
      <c r="W195" s="1"/>
      <c r="X195" s="1"/>
    </row>
    <row r="196" spans="6:24" x14ac:dyDescent="0.25">
      <c r="F196" t="s">
        <v>6</v>
      </c>
      <c r="I196" s="1">
        <f>SUM(I6:I191)</f>
        <v>0</v>
      </c>
      <c r="Q196" s="1"/>
      <c r="R196" s="1"/>
      <c r="S196" s="1"/>
      <c r="T196" s="1"/>
      <c r="U196" s="1"/>
      <c r="V196" s="1"/>
      <c r="W196" s="1"/>
      <c r="X196" s="1"/>
    </row>
    <row r="197" spans="6:24" x14ac:dyDescent="0.25">
      <c r="F197" t="s">
        <v>7</v>
      </c>
      <c r="I197" s="1">
        <f>SUM(D5:D191)</f>
        <v>0</v>
      </c>
      <c r="Q197" s="1"/>
      <c r="R197" s="1"/>
      <c r="S197" s="1"/>
      <c r="T197" s="1"/>
      <c r="U197" s="1"/>
      <c r="V197" s="1"/>
      <c r="W197" s="1"/>
      <c r="X197" s="1"/>
    </row>
    <row r="198" spans="6:24" x14ac:dyDescent="0.25">
      <c r="F198" t="s">
        <v>4</v>
      </c>
      <c r="I198" s="1" t="e">
        <f>I196/I197</f>
        <v>#DIV/0!</v>
      </c>
      <c r="Q198" s="1"/>
      <c r="R198" s="1"/>
      <c r="S198" s="1"/>
      <c r="T198" s="1"/>
      <c r="U198" s="1"/>
      <c r="V198" s="1"/>
      <c r="W198" s="1"/>
      <c r="X198" s="1"/>
    </row>
    <row r="199" spans="6:24" x14ac:dyDescent="0.25">
      <c r="F199" t="s">
        <v>9</v>
      </c>
      <c r="I199" s="1" t="e">
        <f>(SUM(#REF!))/I196</f>
        <v>#REF!</v>
      </c>
      <c r="Q199" s="1"/>
      <c r="R199" s="1"/>
      <c r="S199" s="1"/>
      <c r="T199" s="1"/>
      <c r="U199" s="1"/>
      <c r="V199" s="1"/>
      <c r="W199" s="1"/>
      <c r="X199" s="1"/>
    </row>
    <row r="200" spans="6:24" x14ac:dyDescent="0.25">
      <c r="F200" t="s">
        <v>11</v>
      </c>
      <c r="I200">
        <f>PI()*(0.00000000000016*I196*(2/3))/0.0000833425</f>
        <v>0</v>
      </c>
      <c r="Q200" s="1"/>
      <c r="R200" s="1"/>
      <c r="S200" s="1"/>
      <c r="T200" s="1"/>
      <c r="U200" s="1"/>
      <c r="V200" s="1"/>
      <c r="W200" s="1"/>
      <c r="X200" s="1"/>
    </row>
    <row r="201" spans="6:24" x14ac:dyDescent="0.25">
      <c r="F201" t="s">
        <v>12</v>
      </c>
      <c r="I201" s="1">
        <f>SUM(L6:L191)</f>
        <v>0</v>
      </c>
      <c r="Q201" s="1"/>
      <c r="R201" s="1"/>
      <c r="S201" s="1"/>
      <c r="T201" s="1"/>
      <c r="U201" s="1"/>
      <c r="V201" s="1"/>
      <c r="W201" s="1"/>
      <c r="X201" s="1"/>
    </row>
    <row r="202" spans="6:24" x14ac:dyDescent="0.25">
      <c r="F202" t="s">
        <v>13</v>
      </c>
      <c r="I202" s="1">
        <f>I200*I201</f>
        <v>0</v>
      </c>
      <c r="J202" s="1" t="e">
        <f>I202/total!H200</f>
        <v>#DIV/0!</v>
      </c>
      <c r="K202" s="1"/>
      <c r="Q202" s="1"/>
      <c r="R202" s="1"/>
      <c r="S202" s="1"/>
      <c r="T202" s="1"/>
      <c r="U202" s="1"/>
      <c r="V202" s="1"/>
      <c r="W202" s="1"/>
      <c r="X202" s="1"/>
    </row>
    <row r="203" spans="6:24" x14ac:dyDescent="0.25">
      <c r="Q203" s="1"/>
      <c r="R203" s="1"/>
      <c r="S203" s="1"/>
      <c r="T203" s="1"/>
      <c r="U203" s="1"/>
      <c r="V203" s="1"/>
      <c r="W203" s="1"/>
      <c r="X203" s="1"/>
    </row>
    <row r="204" spans="6:24" x14ac:dyDescent="0.25">
      <c r="Q204" s="1"/>
      <c r="R204" s="1"/>
      <c r="S204" s="1"/>
      <c r="T204" s="1"/>
      <c r="U204" s="1"/>
      <c r="V204" s="1"/>
      <c r="W204" s="1"/>
      <c r="X204" s="1"/>
    </row>
    <row r="205" spans="6:24" x14ac:dyDescent="0.25">
      <c r="Q205" s="1"/>
      <c r="R205" s="1"/>
      <c r="S205" s="1"/>
      <c r="T205" s="1"/>
      <c r="U205" s="1"/>
      <c r="V205" s="1"/>
      <c r="W205" s="1"/>
      <c r="X205" s="1"/>
    </row>
    <row r="206" spans="6:24" x14ac:dyDescent="0.25">
      <c r="Q206" s="1"/>
      <c r="R206" s="1"/>
      <c r="S206" s="1"/>
      <c r="T206" s="1"/>
      <c r="U206" s="1"/>
      <c r="V206" s="1"/>
      <c r="W206" s="1"/>
      <c r="X206" s="1"/>
    </row>
    <row r="207" spans="6:24" x14ac:dyDescent="0.25">
      <c r="Q207" s="1"/>
      <c r="R207" s="1"/>
      <c r="S207" s="1"/>
      <c r="T207" s="1"/>
      <c r="U207" s="1"/>
      <c r="V207" s="1"/>
      <c r="W207" s="1"/>
      <c r="X207" s="1"/>
    </row>
    <row r="208" spans="6:24" x14ac:dyDescent="0.25">
      <c r="Q208" s="1"/>
      <c r="R208" s="1"/>
      <c r="S208" s="1"/>
      <c r="T208" s="1"/>
      <c r="U208" s="1"/>
      <c r="V208" s="1"/>
      <c r="W208" s="1"/>
      <c r="X208" s="1"/>
    </row>
    <row r="209" spans="17:24" x14ac:dyDescent="0.25">
      <c r="Q209" s="1"/>
      <c r="R209" s="1"/>
      <c r="S209" s="1"/>
      <c r="T209" s="1"/>
      <c r="U209" s="1"/>
      <c r="V209" s="1"/>
      <c r="W209" s="1"/>
      <c r="X209" s="1"/>
    </row>
    <row r="210" spans="17:24" x14ac:dyDescent="0.25">
      <c r="Q210" s="1"/>
      <c r="R210" s="1"/>
      <c r="S210" s="1"/>
      <c r="T210" s="1"/>
      <c r="U210" s="1"/>
      <c r="V210" s="1"/>
      <c r="W210" s="1"/>
      <c r="X210" s="1"/>
    </row>
    <row r="211" spans="17:24" x14ac:dyDescent="0.25">
      <c r="Q211" s="1"/>
      <c r="R211" s="1"/>
      <c r="S211" s="1"/>
      <c r="T211" s="1"/>
      <c r="U211" s="1"/>
      <c r="V211" s="1"/>
      <c r="W211" s="1"/>
      <c r="X211" s="1"/>
    </row>
    <row r="212" spans="17:24" x14ac:dyDescent="0.25">
      <c r="Q212" s="1"/>
      <c r="R212" s="1"/>
      <c r="W212" s="1"/>
      <c r="X212" s="1"/>
    </row>
    <row r="213" spans="17:24" x14ac:dyDescent="0.25">
      <c r="W213" s="1"/>
      <c r="X213" s="1"/>
    </row>
    <row r="214" spans="17:24" x14ac:dyDescent="0.25">
      <c r="W214" s="1"/>
      <c r="X214" s="1"/>
    </row>
    <row r="215" spans="17:24" x14ac:dyDescent="0.25">
      <c r="W215" s="1"/>
      <c r="X215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total</vt:lpstr>
      <vt:lpstr>proton</vt:lpstr>
      <vt:lpstr>HI</vt:lpstr>
      <vt:lpstr>alpha</vt:lpstr>
      <vt:lpstr>deutons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2018-02-20T15:46:44Z</dcterms:created>
  <dcterms:modified xsi:type="dcterms:W3CDTF">2023-12-10T20:24:32Z</dcterms:modified>
</cp:coreProperties>
</file>